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94" i="1"/>
  <c r="R200"/>
  <c r="R167"/>
  <c r="R134"/>
  <c r="R101"/>
  <c r="R68"/>
  <c r="R35"/>
  <c r="R2"/>
  <c r="J200"/>
  <c r="J167"/>
  <c r="J134"/>
  <c r="J101"/>
  <c r="J68"/>
  <c r="J35"/>
  <c r="J2"/>
  <c r="A200"/>
  <c r="A167"/>
  <c r="A134"/>
  <c r="A101"/>
  <c r="A68"/>
  <c r="A35"/>
  <c r="R199"/>
  <c r="J199"/>
  <c r="A199"/>
  <c r="R166"/>
  <c r="J166"/>
  <c r="A166"/>
  <c r="R133"/>
  <c r="J133"/>
  <c r="A133"/>
  <c r="R100"/>
  <c r="J100"/>
  <c r="A100"/>
  <c r="R67"/>
  <c r="J67"/>
  <c r="A67"/>
  <c r="R34"/>
  <c r="J34"/>
  <c r="A34"/>
  <c r="R1"/>
  <c r="J1"/>
  <c r="U94"/>
  <c r="X94"/>
  <c r="Y94"/>
  <c r="Z94"/>
  <c r="AA94"/>
  <c r="AB94"/>
  <c r="P94"/>
  <c r="Q94"/>
  <c r="L94"/>
  <c r="F82"/>
  <c r="F74"/>
  <c r="U16"/>
  <c r="V16"/>
  <c r="W16"/>
  <c r="X16"/>
  <c r="X27" s="1"/>
  <c r="X33" s="1"/>
  <c r="Y16"/>
  <c r="Z16"/>
  <c r="AA16"/>
  <c r="AB16"/>
  <c r="T16"/>
  <c r="S15"/>
  <c r="S16"/>
  <c r="S14"/>
  <c r="M16"/>
  <c r="N16"/>
  <c r="O16"/>
  <c r="P16"/>
  <c r="Q16"/>
  <c r="L16"/>
  <c r="K15"/>
  <c r="K16"/>
  <c r="K14"/>
  <c r="I16"/>
  <c r="H16"/>
  <c r="D16"/>
  <c r="E16"/>
  <c r="C16"/>
  <c r="F14"/>
  <c r="F15"/>
  <c r="U13"/>
  <c r="V13"/>
  <c r="W13"/>
  <c r="X13"/>
  <c r="Y13"/>
  <c r="Z13"/>
  <c r="AA13"/>
  <c r="AB13"/>
  <c r="T13"/>
  <c r="M13"/>
  <c r="N13"/>
  <c r="O13"/>
  <c r="P13"/>
  <c r="Q13"/>
  <c r="L13"/>
  <c r="I13"/>
  <c r="H13"/>
  <c r="D13"/>
  <c r="E13"/>
  <c r="C13"/>
  <c r="F12"/>
  <c r="F207"/>
  <c r="F208"/>
  <c r="F210"/>
  <c r="F213" s="1"/>
  <c r="F211"/>
  <c r="F212"/>
  <c r="F214"/>
  <c r="F215"/>
  <c r="F216"/>
  <c r="F217"/>
  <c r="F218" s="1"/>
  <c r="F220"/>
  <c r="F221" s="1"/>
  <c r="F222"/>
  <c r="F224" s="1"/>
  <c r="F223"/>
  <c r="F206"/>
  <c r="F174"/>
  <c r="F177"/>
  <c r="F178" s="1"/>
  <c r="F179"/>
  <c r="F180"/>
  <c r="F182"/>
  <c r="F183" s="1"/>
  <c r="F184"/>
  <c r="F185" s="1"/>
  <c r="F187"/>
  <c r="F188" s="1"/>
  <c r="F189"/>
  <c r="F190" s="1"/>
  <c r="F173"/>
  <c r="F175" s="1"/>
  <c r="F141"/>
  <c r="F142"/>
  <c r="F143"/>
  <c r="F144"/>
  <c r="F145"/>
  <c r="F148"/>
  <c r="F149"/>
  <c r="F151"/>
  <c r="F152" s="1"/>
  <c r="F153"/>
  <c r="F154" s="1"/>
  <c r="F155"/>
  <c r="F157" s="1"/>
  <c r="F156"/>
  <c r="F158"/>
  <c r="F159"/>
  <c r="F160"/>
  <c r="F161"/>
  <c r="F162"/>
  <c r="F164"/>
  <c r="F165"/>
  <c r="F140"/>
  <c r="F108"/>
  <c r="F109"/>
  <c r="F111"/>
  <c r="F113" s="1"/>
  <c r="F112"/>
  <c r="F114"/>
  <c r="F115"/>
  <c r="F116"/>
  <c r="F117"/>
  <c r="F119"/>
  <c r="F120"/>
  <c r="F122"/>
  <c r="F123" s="1"/>
  <c r="F124"/>
  <c r="F125"/>
  <c r="F126"/>
  <c r="F127"/>
  <c r="F129"/>
  <c r="F130"/>
  <c r="F132"/>
  <c r="F107"/>
  <c r="F76"/>
  <c r="F77"/>
  <c r="F78"/>
  <c r="F79"/>
  <c r="F80"/>
  <c r="F83"/>
  <c r="F84"/>
  <c r="F85"/>
  <c r="F87"/>
  <c r="F88"/>
  <c r="F90"/>
  <c r="F91" s="1"/>
  <c r="F92"/>
  <c r="F93" s="1"/>
  <c r="F95"/>
  <c r="F96"/>
  <c r="F97"/>
  <c r="F98"/>
  <c r="F42"/>
  <c r="F44"/>
  <c r="F45"/>
  <c r="F46"/>
  <c r="F47"/>
  <c r="F48"/>
  <c r="F50"/>
  <c r="F51"/>
  <c r="F52"/>
  <c r="F55"/>
  <c r="F56"/>
  <c r="F57"/>
  <c r="F58"/>
  <c r="F59"/>
  <c r="F60"/>
  <c r="F62"/>
  <c r="F63" s="1"/>
  <c r="F64"/>
  <c r="F65"/>
  <c r="F41"/>
  <c r="F11"/>
  <c r="F13" s="1"/>
  <c r="F17"/>
  <c r="F18" s="1"/>
  <c r="F19"/>
  <c r="F20" s="1"/>
  <c r="F21"/>
  <c r="F22" s="1"/>
  <c r="F23"/>
  <c r="F24" s="1"/>
  <c r="F25"/>
  <c r="F26" s="1"/>
  <c r="F29"/>
  <c r="F30" s="1"/>
  <c r="F31" s="1"/>
  <c r="F9"/>
  <c r="F10" s="1"/>
  <c r="U224"/>
  <c r="V224"/>
  <c r="W224"/>
  <c r="X224"/>
  <c r="Y224"/>
  <c r="Z224"/>
  <c r="AA224"/>
  <c r="AB224"/>
  <c r="U221"/>
  <c r="V221"/>
  <c r="W221"/>
  <c r="X221"/>
  <c r="Y221"/>
  <c r="Z221"/>
  <c r="AA221"/>
  <c r="AB221"/>
  <c r="U218"/>
  <c r="V218"/>
  <c r="W218"/>
  <c r="X218"/>
  <c r="Y218"/>
  <c r="Z218"/>
  <c r="AA218"/>
  <c r="AB218"/>
  <c r="U213"/>
  <c r="V213"/>
  <c r="W213"/>
  <c r="X213"/>
  <c r="Y213"/>
  <c r="Z213"/>
  <c r="AA213"/>
  <c r="AB213"/>
  <c r="U209"/>
  <c r="U219" s="1"/>
  <c r="U225" s="1"/>
  <c r="V209"/>
  <c r="V219" s="1"/>
  <c r="V225" s="1"/>
  <c r="W209"/>
  <c r="W219" s="1"/>
  <c r="W225" s="1"/>
  <c r="X209"/>
  <c r="X219" s="1"/>
  <c r="X225" s="1"/>
  <c r="Y209"/>
  <c r="Y219" s="1"/>
  <c r="Y225" s="1"/>
  <c r="Z209"/>
  <c r="Z219" s="1"/>
  <c r="Z225" s="1"/>
  <c r="AA209"/>
  <c r="AA219" s="1"/>
  <c r="AA225" s="1"/>
  <c r="AB209"/>
  <c r="AB219" s="1"/>
  <c r="AB225" s="1"/>
  <c r="U190"/>
  <c r="V190"/>
  <c r="W190"/>
  <c r="X190"/>
  <c r="Y190"/>
  <c r="Z190"/>
  <c r="AA190"/>
  <c r="AB190"/>
  <c r="U188"/>
  <c r="V188"/>
  <c r="W188"/>
  <c r="X188"/>
  <c r="X198" s="1"/>
  <c r="Y188"/>
  <c r="Z188"/>
  <c r="Z198" s="1"/>
  <c r="AA188"/>
  <c r="AB188"/>
  <c r="U185"/>
  <c r="V185"/>
  <c r="W185"/>
  <c r="X185"/>
  <c r="Y185"/>
  <c r="Z185"/>
  <c r="AA185"/>
  <c r="AB185"/>
  <c r="U183"/>
  <c r="V183"/>
  <c r="W183"/>
  <c r="X183"/>
  <c r="Y183"/>
  <c r="Z183"/>
  <c r="AA183"/>
  <c r="AB183"/>
  <c r="U181"/>
  <c r="U186" s="1"/>
  <c r="V181"/>
  <c r="V186" s="1"/>
  <c r="W181"/>
  <c r="W186" s="1"/>
  <c r="X181"/>
  <c r="X186" s="1"/>
  <c r="Y181"/>
  <c r="Y186" s="1"/>
  <c r="Z181"/>
  <c r="Z186" s="1"/>
  <c r="AA181"/>
  <c r="AA186" s="1"/>
  <c r="AB181"/>
  <c r="AB186" s="1"/>
  <c r="U178"/>
  <c r="V178"/>
  <c r="W178"/>
  <c r="X178"/>
  <c r="Y178"/>
  <c r="Z178"/>
  <c r="AA178"/>
  <c r="AB178"/>
  <c r="U175"/>
  <c r="V175"/>
  <c r="W175"/>
  <c r="X175"/>
  <c r="Y175"/>
  <c r="Z175"/>
  <c r="AA175"/>
  <c r="AB175"/>
  <c r="U163"/>
  <c r="V163"/>
  <c r="W163"/>
  <c r="X163"/>
  <c r="Y163"/>
  <c r="Z163"/>
  <c r="AA163"/>
  <c r="AB163"/>
  <c r="U157"/>
  <c r="V157"/>
  <c r="W157"/>
  <c r="X157"/>
  <c r="Y157"/>
  <c r="Z157"/>
  <c r="AA157"/>
  <c r="AB157"/>
  <c r="U154"/>
  <c r="V154"/>
  <c r="W154"/>
  <c r="X154"/>
  <c r="Y154"/>
  <c r="Z154"/>
  <c r="AA154"/>
  <c r="AB154"/>
  <c r="U152"/>
  <c r="U176" s="1"/>
  <c r="V152"/>
  <c r="V176" s="1"/>
  <c r="W152"/>
  <c r="W176" s="1"/>
  <c r="X152"/>
  <c r="X176" s="1"/>
  <c r="Y152"/>
  <c r="Y176" s="1"/>
  <c r="Z152"/>
  <c r="Z176" s="1"/>
  <c r="AA152"/>
  <c r="AA176" s="1"/>
  <c r="AB152"/>
  <c r="AB176" s="1"/>
  <c r="U150"/>
  <c r="V150"/>
  <c r="W150"/>
  <c r="X150"/>
  <c r="Y150"/>
  <c r="Z150"/>
  <c r="AA150"/>
  <c r="AB150"/>
  <c r="U146"/>
  <c r="V146"/>
  <c r="W146"/>
  <c r="X146"/>
  <c r="Y146"/>
  <c r="Z146"/>
  <c r="AA146"/>
  <c r="AB146"/>
  <c r="U131"/>
  <c r="V131"/>
  <c r="W131"/>
  <c r="X131"/>
  <c r="Y131"/>
  <c r="Z131"/>
  <c r="AA131"/>
  <c r="AB131"/>
  <c r="U128"/>
  <c r="V128"/>
  <c r="W128"/>
  <c r="X128"/>
  <c r="Y128"/>
  <c r="Z128"/>
  <c r="AA128"/>
  <c r="AB128"/>
  <c r="U123"/>
  <c r="V123"/>
  <c r="W123"/>
  <c r="X123"/>
  <c r="Y123"/>
  <c r="Z123"/>
  <c r="AA123"/>
  <c r="AB123"/>
  <c r="U121"/>
  <c r="V121"/>
  <c r="W121"/>
  <c r="X121"/>
  <c r="Y121"/>
  <c r="Z121"/>
  <c r="AA121"/>
  <c r="AB121"/>
  <c r="U118"/>
  <c r="V118"/>
  <c r="W118"/>
  <c r="X118"/>
  <c r="Y118"/>
  <c r="Z118"/>
  <c r="AA118"/>
  <c r="AB118"/>
  <c r="U113"/>
  <c r="V113"/>
  <c r="W113"/>
  <c r="X113"/>
  <c r="Y113"/>
  <c r="Z113"/>
  <c r="AA113"/>
  <c r="AB113"/>
  <c r="U110"/>
  <c r="V110"/>
  <c r="W110"/>
  <c r="X110"/>
  <c r="Y110"/>
  <c r="Z110"/>
  <c r="AA110"/>
  <c r="AB110"/>
  <c r="U99"/>
  <c r="U147" s="1"/>
  <c r="V99"/>
  <c r="V147" s="1"/>
  <c r="W99"/>
  <c r="W147" s="1"/>
  <c r="X99"/>
  <c r="X147" s="1"/>
  <c r="Y99"/>
  <c r="Y147" s="1"/>
  <c r="Z99"/>
  <c r="Z147" s="1"/>
  <c r="AA99"/>
  <c r="AA147" s="1"/>
  <c r="AB99"/>
  <c r="AB147" s="1"/>
  <c r="U93"/>
  <c r="V93"/>
  <c r="W93"/>
  <c r="X93"/>
  <c r="Y93"/>
  <c r="Z93"/>
  <c r="AA93"/>
  <c r="AB93"/>
  <c r="U91"/>
  <c r="V91"/>
  <c r="W91"/>
  <c r="X91"/>
  <c r="Y91"/>
  <c r="Z91"/>
  <c r="AA91"/>
  <c r="AB91"/>
  <c r="U89"/>
  <c r="V89"/>
  <c r="W89"/>
  <c r="X89"/>
  <c r="Y89"/>
  <c r="Z89"/>
  <c r="AA89"/>
  <c r="AB89"/>
  <c r="U86"/>
  <c r="V86"/>
  <c r="W86"/>
  <c r="X86"/>
  <c r="Y86"/>
  <c r="Z86"/>
  <c r="AA86"/>
  <c r="AB86"/>
  <c r="U81"/>
  <c r="V81"/>
  <c r="V94" s="1"/>
  <c r="W81"/>
  <c r="W94" s="1"/>
  <c r="X81"/>
  <c r="Y81"/>
  <c r="Z81"/>
  <c r="AA81"/>
  <c r="AB81"/>
  <c r="U66"/>
  <c r="V66"/>
  <c r="W66"/>
  <c r="X66"/>
  <c r="Y66"/>
  <c r="Z66"/>
  <c r="AA66"/>
  <c r="AB66"/>
  <c r="U63"/>
  <c r="V63"/>
  <c r="W63"/>
  <c r="X63"/>
  <c r="Y63"/>
  <c r="Z63"/>
  <c r="AA63"/>
  <c r="AB63"/>
  <c r="U61"/>
  <c r="U75" s="1"/>
  <c r="V61"/>
  <c r="V75" s="1"/>
  <c r="W61"/>
  <c r="W75" s="1"/>
  <c r="X61"/>
  <c r="X75" s="1"/>
  <c r="Y61"/>
  <c r="Y75" s="1"/>
  <c r="Z61"/>
  <c r="Z75" s="1"/>
  <c r="AA61"/>
  <c r="AA75" s="1"/>
  <c r="AB61"/>
  <c r="AB75" s="1"/>
  <c r="U53"/>
  <c r="V53"/>
  <c r="W53"/>
  <c r="X53"/>
  <c r="Y53"/>
  <c r="Z53"/>
  <c r="AA53"/>
  <c r="AB53"/>
  <c r="U49"/>
  <c r="V49"/>
  <c r="W49"/>
  <c r="X49"/>
  <c r="Y49"/>
  <c r="Z49"/>
  <c r="AA49"/>
  <c r="AB49"/>
  <c r="U43"/>
  <c r="U193" s="1"/>
  <c r="U226" s="1"/>
  <c r="U229" s="1"/>
  <c r="V43"/>
  <c r="W43"/>
  <c r="X43"/>
  <c r="Y43"/>
  <c r="Y193" s="1"/>
  <c r="Y226" s="1"/>
  <c r="Y229" s="1"/>
  <c r="Z43"/>
  <c r="AA43"/>
  <c r="AA193" s="1"/>
  <c r="AA226" s="1"/>
  <c r="AA229" s="1"/>
  <c r="AB43"/>
  <c r="U30"/>
  <c r="U31" s="1"/>
  <c r="V30"/>
  <c r="V31" s="1"/>
  <c r="W30"/>
  <c r="W31" s="1"/>
  <c r="X30"/>
  <c r="X31" s="1"/>
  <c r="Y30"/>
  <c r="Y31" s="1"/>
  <c r="Z30"/>
  <c r="Z31" s="1"/>
  <c r="AA30"/>
  <c r="AA31" s="1"/>
  <c r="AB30"/>
  <c r="AB31" s="1"/>
  <c r="U26"/>
  <c r="V26"/>
  <c r="W26"/>
  <c r="X26"/>
  <c r="Y26"/>
  <c r="Z26"/>
  <c r="AA26"/>
  <c r="AA27" s="1"/>
  <c r="AB26"/>
  <c r="U24"/>
  <c r="V24"/>
  <c r="W24"/>
  <c r="X24"/>
  <c r="Y24"/>
  <c r="Z24"/>
  <c r="AA24"/>
  <c r="AB24"/>
  <c r="U22"/>
  <c r="V22"/>
  <c r="W22"/>
  <c r="W27" s="1"/>
  <c r="X22"/>
  <c r="Y22"/>
  <c r="Z22"/>
  <c r="AA22"/>
  <c r="AB22"/>
  <c r="U20"/>
  <c r="V20"/>
  <c r="V27" s="1"/>
  <c r="W20"/>
  <c r="X20"/>
  <c r="Y20"/>
  <c r="Z20"/>
  <c r="AA20"/>
  <c r="AB20"/>
  <c r="U18"/>
  <c r="U27" s="1"/>
  <c r="V18"/>
  <c r="W18"/>
  <c r="X18"/>
  <c r="Y18"/>
  <c r="Z18"/>
  <c r="AA18"/>
  <c r="AB18"/>
  <c r="U40"/>
  <c r="V40"/>
  <c r="W40"/>
  <c r="X40"/>
  <c r="Y40"/>
  <c r="Z40"/>
  <c r="AA40"/>
  <c r="AB40"/>
  <c r="U10"/>
  <c r="V10"/>
  <c r="W10"/>
  <c r="X10"/>
  <c r="Y10"/>
  <c r="Z10"/>
  <c r="AA10"/>
  <c r="U205"/>
  <c r="V205"/>
  <c r="W205"/>
  <c r="X205"/>
  <c r="Y205"/>
  <c r="Z205"/>
  <c r="AA205"/>
  <c r="AB205"/>
  <c r="T205"/>
  <c r="U204"/>
  <c r="V204"/>
  <c r="W204"/>
  <c r="X204"/>
  <c r="Y204"/>
  <c r="Z204"/>
  <c r="AA204"/>
  <c r="AB204"/>
  <c r="T204"/>
  <c r="U172"/>
  <c r="V172"/>
  <c r="W172"/>
  <c r="X172"/>
  <c r="Y172"/>
  <c r="Z172"/>
  <c r="AA172"/>
  <c r="AB172"/>
  <c r="T172"/>
  <c r="U171"/>
  <c r="V171"/>
  <c r="W171"/>
  <c r="X171"/>
  <c r="Y171"/>
  <c r="Z171"/>
  <c r="AA171"/>
  <c r="AB171"/>
  <c r="T171"/>
  <c r="U139"/>
  <c r="V139"/>
  <c r="W139"/>
  <c r="X139"/>
  <c r="Y139"/>
  <c r="Z139"/>
  <c r="AA139"/>
  <c r="AB139"/>
  <c r="T139"/>
  <c r="U138"/>
  <c r="V138"/>
  <c r="W138"/>
  <c r="X138"/>
  <c r="Y138"/>
  <c r="Z138"/>
  <c r="AA138"/>
  <c r="AB138"/>
  <c r="T138"/>
  <c r="U106"/>
  <c r="V106"/>
  <c r="W106"/>
  <c r="X106"/>
  <c r="Y106"/>
  <c r="Z106"/>
  <c r="AA106"/>
  <c r="AB106"/>
  <c r="T106"/>
  <c r="U105"/>
  <c r="V105"/>
  <c r="W105"/>
  <c r="X105"/>
  <c r="Y105"/>
  <c r="Z105"/>
  <c r="AA105"/>
  <c r="AB105"/>
  <c r="T105"/>
  <c r="U73"/>
  <c r="V73"/>
  <c r="W73"/>
  <c r="X73"/>
  <c r="Y73"/>
  <c r="Z73"/>
  <c r="AA73"/>
  <c r="AB73"/>
  <c r="T73"/>
  <c r="U72"/>
  <c r="V72"/>
  <c r="W72"/>
  <c r="X72"/>
  <c r="Y72"/>
  <c r="Z72"/>
  <c r="AA72"/>
  <c r="AB72"/>
  <c r="T72"/>
  <c r="T40"/>
  <c r="U39"/>
  <c r="V39"/>
  <c r="W39"/>
  <c r="X39"/>
  <c r="Y39"/>
  <c r="Z39"/>
  <c r="AA39"/>
  <c r="AB39"/>
  <c r="T39"/>
  <c r="Y203"/>
  <c r="Y170"/>
  <c r="Y137"/>
  <c r="Y104"/>
  <c r="Y71"/>
  <c r="Y38"/>
  <c r="T203"/>
  <c r="T170"/>
  <c r="T137"/>
  <c r="T104"/>
  <c r="T71"/>
  <c r="T38"/>
  <c r="S201"/>
  <c r="S168"/>
  <c r="S135"/>
  <c r="S102"/>
  <c r="S69"/>
  <c r="S36"/>
  <c r="S3"/>
  <c r="S229"/>
  <c r="S228"/>
  <c r="T224"/>
  <c r="T221"/>
  <c r="T218"/>
  <c r="T213"/>
  <c r="T209"/>
  <c r="AB200"/>
  <c r="Y198"/>
  <c r="T190"/>
  <c r="AB198"/>
  <c r="U198"/>
  <c r="T188"/>
  <c r="T198" s="1"/>
  <c r="T185"/>
  <c r="T183"/>
  <c r="T181"/>
  <c r="T178"/>
  <c r="T175"/>
  <c r="T163"/>
  <c r="T157"/>
  <c r="T154"/>
  <c r="T152"/>
  <c r="T150"/>
  <c r="T146"/>
  <c r="T131"/>
  <c r="T128"/>
  <c r="T123"/>
  <c r="T121"/>
  <c r="T118"/>
  <c r="T113"/>
  <c r="T110"/>
  <c r="T99"/>
  <c r="T93"/>
  <c r="T91"/>
  <c r="T89"/>
  <c r="T94" s="1"/>
  <c r="T86"/>
  <c r="T81"/>
  <c r="T66"/>
  <c r="T63"/>
  <c r="T61"/>
  <c r="T53"/>
  <c r="T49"/>
  <c r="T43"/>
  <c r="T30"/>
  <c r="T31" s="1"/>
  <c r="T26"/>
  <c r="T24"/>
  <c r="T22"/>
  <c r="T20"/>
  <c r="T27" s="1"/>
  <c r="T18"/>
  <c r="AB10"/>
  <c r="AB27" s="1"/>
  <c r="T10"/>
  <c r="M224"/>
  <c r="N224"/>
  <c r="O224"/>
  <c r="P224"/>
  <c r="Q224"/>
  <c r="L224"/>
  <c r="M221"/>
  <c r="N221"/>
  <c r="O221"/>
  <c r="P221"/>
  <c r="Q221"/>
  <c r="L221"/>
  <c r="M218"/>
  <c r="N218"/>
  <c r="O218"/>
  <c r="P218"/>
  <c r="Q218"/>
  <c r="L218"/>
  <c r="M213"/>
  <c r="M219" s="1"/>
  <c r="M225" s="1"/>
  <c r="N213"/>
  <c r="O213"/>
  <c r="P213"/>
  <c r="Q213"/>
  <c r="Q219" s="1"/>
  <c r="Q225" s="1"/>
  <c r="L213"/>
  <c r="M209"/>
  <c r="N209"/>
  <c r="O209"/>
  <c r="O219" s="1"/>
  <c r="O225" s="1"/>
  <c r="P209"/>
  <c r="Q209"/>
  <c r="L209"/>
  <c r="M190"/>
  <c r="N190"/>
  <c r="O190"/>
  <c r="P190"/>
  <c r="Q190"/>
  <c r="L190"/>
  <c r="M188"/>
  <c r="N188"/>
  <c r="O188"/>
  <c r="P188"/>
  <c r="Q188"/>
  <c r="L188"/>
  <c r="M185"/>
  <c r="N185"/>
  <c r="O185"/>
  <c r="P185"/>
  <c r="Q185"/>
  <c r="M183"/>
  <c r="N183"/>
  <c r="O183"/>
  <c r="P183"/>
  <c r="Q183"/>
  <c r="M181"/>
  <c r="N181"/>
  <c r="O181"/>
  <c r="P181"/>
  <c r="Q181"/>
  <c r="L181"/>
  <c r="M178"/>
  <c r="N178"/>
  <c r="O178"/>
  <c r="P178"/>
  <c r="Q178"/>
  <c r="L178"/>
  <c r="M175"/>
  <c r="N175"/>
  <c r="O175"/>
  <c r="P175"/>
  <c r="Q175"/>
  <c r="L175"/>
  <c r="M163"/>
  <c r="N163"/>
  <c r="O163"/>
  <c r="P163"/>
  <c r="Q163"/>
  <c r="L163"/>
  <c r="M157"/>
  <c r="N157"/>
  <c r="O157"/>
  <c r="P157"/>
  <c r="Q157"/>
  <c r="L157"/>
  <c r="M154"/>
  <c r="N154"/>
  <c r="O154"/>
  <c r="P154"/>
  <c r="Q154"/>
  <c r="M152"/>
  <c r="O152"/>
  <c r="P152"/>
  <c r="Q152"/>
  <c r="M150"/>
  <c r="N150"/>
  <c r="O150"/>
  <c r="P150"/>
  <c r="Q150"/>
  <c r="L150"/>
  <c r="M146"/>
  <c r="N146"/>
  <c r="O146"/>
  <c r="P146"/>
  <c r="Q146"/>
  <c r="L146"/>
  <c r="M131"/>
  <c r="N131"/>
  <c r="O131"/>
  <c r="P131"/>
  <c r="Q131"/>
  <c r="L131"/>
  <c r="M128"/>
  <c r="N128"/>
  <c r="O128"/>
  <c r="P128"/>
  <c r="Q128"/>
  <c r="L128"/>
  <c r="M123"/>
  <c r="N123"/>
  <c r="O123"/>
  <c r="P123"/>
  <c r="Q123"/>
  <c r="L123"/>
  <c r="M121"/>
  <c r="N121"/>
  <c r="O121"/>
  <c r="P121"/>
  <c r="Q121"/>
  <c r="L121"/>
  <c r="M118"/>
  <c r="N118"/>
  <c r="O118"/>
  <c r="P118"/>
  <c r="Q118"/>
  <c r="L118"/>
  <c r="M113"/>
  <c r="N113"/>
  <c r="O113"/>
  <c r="P113"/>
  <c r="Q113"/>
  <c r="L113"/>
  <c r="M110"/>
  <c r="N110"/>
  <c r="O110"/>
  <c r="P110"/>
  <c r="Q110"/>
  <c r="L110"/>
  <c r="M99"/>
  <c r="M147" s="1"/>
  <c r="N99"/>
  <c r="O99"/>
  <c r="P99"/>
  <c r="Q99"/>
  <c r="Q147" s="1"/>
  <c r="L99"/>
  <c r="M93"/>
  <c r="N93"/>
  <c r="O93"/>
  <c r="P93"/>
  <c r="Q93"/>
  <c r="L93"/>
  <c r="M91"/>
  <c r="N91"/>
  <c r="O91"/>
  <c r="P91"/>
  <c r="Q91"/>
  <c r="L91"/>
  <c r="M89"/>
  <c r="N89"/>
  <c r="O89"/>
  <c r="O94" s="1"/>
  <c r="P89"/>
  <c r="Q89"/>
  <c r="L89"/>
  <c r="M86"/>
  <c r="N86"/>
  <c r="O86"/>
  <c r="P86"/>
  <c r="Q86"/>
  <c r="L86"/>
  <c r="M81"/>
  <c r="M94" s="1"/>
  <c r="N81"/>
  <c r="O81"/>
  <c r="P81"/>
  <c r="Q81"/>
  <c r="L81"/>
  <c r="M66"/>
  <c r="N66"/>
  <c r="O66"/>
  <c r="P66"/>
  <c r="Q66"/>
  <c r="L66"/>
  <c r="M63"/>
  <c r="N63"/>
  <c r="O63"/>
  <c r="P63"/>
  <c r="Q63"/>
  <c r="L63"/>
  <c r="M61"/>
  <c r="N61"/>
  <c r="O61"/>
  <c r="O75" s="1"/>
  <c r="P61"/>
  <c r="Q61"/>
  <c r="L61"/>
  <c r="M53"/>
  <c r="N53"/>
  <c r="O53"/>
  <c r="P53"/>
  <c r="Q53"/>
  <c r="L53"/>
  <c r="M49"/>
  <c r="N49"/>
  <c r="O49"/>
  <c r="P49"/>
  <c r="Q49"/>
  <c r="L49"/>
  <c r="M43"/>
  <c r="N43"/>
  <c r="O43"/>
  <c r="P43"/>
  <c r="Q43"/>
  <c r="L43"/>
  <c r="M30"/>
  <c r="M31" s="1"/>
  <c r="N30"/>
  <c r="N31" s="1"/>
  <c r="O30"/>
  <c r="O31" s="1"/>
  <c r="P30"/>
  <c r="P31" s="1"/>
  <c r="Q30"/>
  <c r="Q31" s="1"/>
  <c r="M26"/>
  <c r="N26"/>
  <c r="O26"/>
  <c r="P26"/>
  <c r="Q26"/>
  <c r="M24"/>
  <c r="N24"/>
  <c r="O24"/>
  <c r="P24"/>
  <c r="Q24"/>
  <c r="M22"/>
  <c r="N22"/>
  <c r="O22"/>
  <c r="P22"/>
  <c r="Q22"/>
  <c r="M20"/>
  <c r="N20"/>
  <c r="O20"/>
  <c r="P20"/>
  <c r="Q20"/>
  <c r="M18"/>
  <c r="N18"/>
  <c r="O18"/>
  <c r="P18"/>
  <c r="Q18"/>
  <c r="Q27" s="1"/>
  <c r="M10"/>
  <c r="N10"/>
  <c r="O10"/>
  <c r="P10"/>
  <c r="P27" s="1"/>
  <c r="Q10"/>
  <c r="Q200"/>
  <c r="Q167"/>
  <c r="AB167" s="1"/>
  <c r="Q134"/>
  <c r="AB134" s="1"/>
  <c r="Q101"/>
  <c r="AB101" s="1"/>
  <c r="Q68"/>
  <c r="AB68" s="1"/>
  <c r="Q35"/>
  <c r="AB35" s="1"/>
  <c r="Q2"/>
  <c r="AB2" s="1"/>
  <c r="M205"/>
  <c r="N205"/>
  <c r="O205"/>
  <c r="P205"/>
  <c r="Q205"/>
  <c r="L205"/>
  <c r="M204"/>
  <c r="N204"/>
  <c r="O204"/>
  <c r="P204"/>
  <c r="Q204"/>
  <c r="L204"/>
  <c r="M172"/>
  <c r="N172"/>
  <c r="O172"/>
  <c r="P172"/>
  <c r="Q172"/>
  <c r="L172"/>
  <c r="M171"/>
  <c r="N171"/>
  <c r="O171"/>
  <c r="P171"/>
  <c r="Q171"/>
  <c r="L171"/>
  <c r="M139"/>
  <c r="N139"/>
  <c r="O139"/>
  <c r="P139"/>
  <c r="Q139"/>
  <c r="L139"/>
  <c r="M138"/>
  <c r="N138"/>
  <c r="O138"/>
  <c r="P138"/>
  <c r="Q138"/>
  <c r="L138"/>
  <c r="M106"/>
  <c r="N106"/>
  <c r="O106"/>
  <c r="P106"/>
  <c r="Q106"/>
  <c r="L106"/>
  <c r="M105"/>
  <c r="N105"/>
  <c r="O105"/>
  <c r="P105"/>
  <c r="Q105"/>
  <c r="L105"/>
  <c r="M73"/>
  <c r="N73"/>
  <c r="O73"/>
  <c r="P73"/>
  <c r="Q73"/>
  <c r="L73"/>
  <c r="M72"/>
  <c r="N72"/>
  <c r="O72"/>
  <c r="P72"/>
  <c r="Q72"/>
  <c r="L72"/>
  <c r="M40"/>
  <c r="N40"/>
  <c r="O40"/>
  <c r="P40"/>
  <c r="Q40"/>
  <c r="L40"/>
  <c r="M39"/>
  <c r="N39"/>
  <c r="O39"/>
  <c r="P39"/>
  <c r="Q39"/>
  <c r="L39"/>
  <c r="N203"/>
  <c r="N170"/>
  <c r="N137"/>
  <c r="N104"/>
  <c r="N71"/>
  <c r="N38"/>
  <c r="L203"/>
  <c r="L170"/>
  <c r="L137"/>
  <c r="L104"/>
  <c r="L71"/>
  <c r="L38"/>
  <c r="K201"/>
  <c r="K168"/>
  <c r="K135"/>
  <c r="K102"/>
  <c r="K69"/>
  <c r="K36"/>
  <c r="K229"/>
  <c r="K228"/>
  <c r="P198"/>
  <c r="L185"/>
  <c r="L183"/>
  <c r="L154"/>
  <c r="L152"/>
  <c r="K3"/>
  <c r="L30"/>
  <c r="L31" s="1"/>
  <c r="L26"/>
  <c r="L24"/>
  <c r="L22"/>
  <c r="L20"/>
  <c r="L18"/>
  <c r="L10"/>
  <c r="D218"/>
  <c r="E218"/>
  <c r="G218"/>
  <c r="H218"/>
  <c r="I218"/>
  <c r="C218"/>
  <c r="D221"/>
  <c r="E221"/>
  <c r="G221"/>
  <c r="H221"/>
  <c r="I221"/>
  <c r="C221"/>
  <c r="D224"/>
  <c r="E224"/>
  <c r="G224"/>
  <c r="H224"/>
  <c r="I224"/>
  <c r="C224"/>
  <c r="B229"/>
  <c r="B228"/>
  <c r="D213"/>
  <c r="E213"/>
  <c r="G213"/>
  <c r="H213"/>
  <c r="I213"/>
  <c r="C213"/>
  <c r="D209"/>
  <c r="E209"/>
  <c r="G209"/>
  <c r="H209"/>
  <c r="I209"/>
  <c r="C209"/>
  <c r="I205"/>
  <c r="I204"/>
  <c r="H205"/>
  <c r="H204"/>
  <c r="D205"/>
  <c r="E205"/>
  <c r="F205"/>
  <c r="C205"/>
  <c r="C204"/>
  <c r="C203"/>
  <c r="B201"/>
  <c r="D190"/>
  <c r="E190"/>
  <c r="G190"/>
  <c r="H190"/>
  <c r="I190"/>
  <c r="C190"/>
  <c r="D188"/>
  <c r="E188"/>
  <c r="G188"/>
  <c r="H188"/>
  <c r="I188"/>
  <c r="C188"/>
  <c r="D185"/>
  <c r="E185"/>
  <c r="G185"/>
  <c r="H185"/>
  <c r="I185"/>
  <c r="C185"/>
  <c r="D183"/>
  <c r="E183"/>
  <c r="G183"/>
  <c r="H183"/>
  <c r="I183"/>
  <c r="C183"/>
  <c r="D181"/>
  <c r="E181"/>
  <c r="G181"/>
  <c r="H181"/>
  <c r="I181"/>
  <c r="C181"/>
  <c r="D178"/>
  <c r="E178"/>
  <c r="G178"/>
  <c r="H178"/>
  <c r="I178"/>
  <c r="C178"/>
  <c r="D175"/>
  <c r="E175"/>
  <c r="G175"/>
  <c r="H175"/>
  <c r="I175"/>
  <c r="C175"/>
  <c r="I172"/>
  <c r="H172"/>
  <c r="I171"/>
  <c r="H171"/>
  <c r="D172"/>
  <c r="E172"/>
  <c r="F172"/>
  <c r="C172"/>
  <c r="C171"/>
  <c r="C170"/>
  <c r="B168"/>
  <c r="C137"/>
  <c r="C104"/>
  <c r="C71"/>
  <c r="C38"/>
  <c r="D163"/>
  <c r="E163"/>
  <c r="G163"/>
  <c r="H163"/>
  <c r="I163"/>
  <c r="C163"/>
  <c r="D157"/>
  <c r="E157"/>
  <c r="G157"/>
  <c r="H157"/>
  <c r="I157"/>
  <c r="C157"/>
  <c r="D154"/>
  <c r="E154"/>
  <c r="G154"/>
  <c r="H154"/>
  <c r="I154"/>
  <c r="C154"/>
  <c r="D152"/>
  <c r="E152"/>
  <c r="G152"/>
  <c r="H152"/>
  <c r="I152"/>
  <c r="C152"/>
  <c r="D150"/>
  <c r="E150"/>
  <c r="G150"/>
  <c r="H150"/>
  <c r="I150"/>
  <c r="C150"/>
  <c r="D146"/>
  <c r="E146"/>
  <c r="G146"/>
  <c r="H146"/>
  <c r="I146"/>
  <c r="C146"/>
  <c r="I139"/>
  <c r="H139"/>
  <c r="I138"/>
  <c r="H138"/>
  <c r="D139"/>
  <c r="E139"/>
  <c r="F139"/>
  <c r="C139"/>
  <c r="C138"/>
  <c r="B135"/>
  <c r="D131"/>
  <c r="E131"/>
  <c r="G131"/>
  <c r="H131"/>
  <c r="I131"/>
  <c r="C131"/>
  <c r="D128"/>
  <c r="E128"/>
  <c r="G128"/>
  <c r="H128"/>
  <c r="I128"/>
  <c r="C128"/>
  <c r="D123"/>
  <c r="E123"/>
  <c r="G123"/>
  <c r="H123"/>
  <c r="I123"/>
  <c r="C123"/>
  <c r="D121"/>
  <c r="E121"/>
  <c r="G121"/>
  <c r="H121"/>
  <c r="I121"/>
  <c r="C121"/>
  <c r="D118"/>
  <c r="E118"/>
  <c r="G118"/>
  <c r="H118"/>
  <c r="I118"/>
  <c r="C118"/>
  <c r="D113"/>
  <c r="E113"/>
  <c r="G113"/>
  <c r="H113"/>
  <c r="I113"/>
  <c r="C113"/>
  <c r="D110"/>
  <c r="E110"/>
  <c r="G110"/>
  <c r="H110"/>
  <c r="I110"/>
  <c r="C110"/>
  <c r="B102"/>
  <c r="I106"/>
  <c r="H106"/>
  <c r="D106"/>
  <c r="E106"/>
  <c r="F106"/>
  <c r="C106"/>
  <c r="I105"/>
  <c r="H105"/>
  <c r="C105"/>
  <c r="D99"/>
  <c r="E99"/>
  <c r="H99"/>
  <c r="I99"/>
  <c r="C99"/>
  <c r="D93"/>
  <c r="E93"/>
  <c r="G93"/>
  <c r="H93"/>
  <c r="I93"/>
  <c r="C93"/>
  <c r="D91"/>
  <c r="E91"/>
  <c r="G91"/>
  <c r="H91"/>
  <c r="I91"/>
  <c r="C91"/>
  <c r="D89"/>
  <c r="E89"/>
  <c r="H89"/>
  <c r="I89"/>
  <c r="C89"/>
  <c r="D86"/>
  <c r="E86"/>
  <c r="G86"/>
  <c r="H86"/>
  <c r="I86"/>
  <c r="C86"/>
  <c r="D81"/>
  <c r="E81"/>
  <c r="G81"/>
  <c r="H81"/>
  <c r="I81"/>
  <c r="C81"/>
  <c r="B69"/>
  <c r="I73"/>
  <c r="H73"/>
  <c r="D73"/>
  <c r="E73"/>
  <c r="F73"/>
  <c r="C73"/>
  <c r="I72"/>
  <c r="H72"/>
  <c r="C72"/>
  <c r="G96"/>
  <c r="G99" s="1"/>
  <c r="D66"/>
  <c r="E66"/>
  <c r="G66"/>
  <c r="H66"/>
  <c r="I66"/>
  <c r="C66"/>
  <c r="D63"/>
  <c r="E63"/>
  <c r="G63"/>
  <c r="H63"/>
  <c r="I63"/>
  <c r="C63"/>
  <c r="D61"/>
  <c r="E61"/>
  <c r="G61"/>
  <c r="H61"/>
  <c r="I61"/>
  <c r="C61"/>
  <c r="D53"/>
  <c r="E53"/>
  <c r="G53"/>
  <c r="H53"/>
  <c r="I53"/>
  <c r="C53"/>
  <c r="D49"/>
  <c r="E49"/>
  <c r="G49"/>
  <c r="H49"/>
  <c r="I49"/>
  <c r="C49"/>
  <c r="D43"/>
  <c r="E43"/>
  <c r="G43"/>
  <c r="H43"/>
  <c r="I43"/>
  <c r="C43"/>
  <c r="B36"/>
  <c r="I40"/>
  <c r="H40"/>
  <c r="F40"/>
  <c r="E40"/>
  <c r="D40"/>
  <c r="C40"/>
  <c r="I39"/>
  <c r="H39"/>
  <c r="C39"/>
  <c r="D30"/>
  <c r="D31" s="1"/>
  <c r="E30"/>
  <c r="E31" s="1"/>
  <c r="G30"/>
  <c r="G31" s="1"/>
  <c r="H30"/>
  <c r="H31" s="1"/>
  <c r="I30"/>
  <c r="I31" s="1"/>
  <c r="D26"/>
  <c r="E26"/>
  <c r="G26"/>
  <c r="H26"/>
  <c r="I26"/>
  <c r="D24"/>
  <c r="E24"/>
  <c r="G24"/>
  <c r="H24"/>
  <c r="I24"/>
  <c r="D22"/>
  <c r="E22"/>
  <c r="G22"/>
  <c r="H22"/>
  <c r="I22"/>
  <c r="D20"/>
  <c r="E20"/>
  <c r="G20"/>
  <c r="H20"/>
  <c r="I20"/>
  <c r="D18"/>
  <c r="E18"/>
  <c r="G18"/>
  <c r="H18"/>
  <c r="I18"/>
  <c r="G13"/>
  <c r="D10"/>
  <c r="E10"/>
  <c r="G10"/>
  <c r="H10"/>
  <c r="I10"/>
  <c r="C30"/>
  <c r="C31" s="1"/>
  <c r="C26"/>
  <c r="C24"/>
  <c r="C22"/>
  <c r="C20"/>
  <c r="C18"/>
  <c r="C10"/>
  <c r="E94" l="1"/>
  <c r="D94"/>
  <c r="C94"/>
  <c r="E27"/>
  <c r="E33" s="1"/>
  <c r="E228" s="1"/>
  <c r="C27"/>
  <c r="C33" s="1"/>
  <c r="C228" s="1"/>
  <c r="D27"/>
  <c r="D33" s="1"/>
  <c r="D228" s="1"/>
  <c r="I94"/>
  <c r="AB193"/>
  <c r="AB226" s="1"/>
  <c r="AB229" s="1"/>
  <c r="W193"/>
  <c r="W226" s="1"/>
  <c r="W229" s="1"/>
  <c r="Z27"/>
  <c r="Z33" s="1"/>
  <c r="Z228" s="1"/>
  <c r="Y27"/>
  <c r="Y33" s="1"/>
  <c r="Y228" s="1"/>
  <c r="Y230" s="1"/>
  <c r="F121"/>
  <c r="F209"/>
  <c r="X193"/>
  <c r="X226" s="1"/>
  <c r="X229" s="1"/>
  <c r="H27"/>
  <c r="H33" s="1"/>
  <c r="H228" s="1"/>
  <c r="I27"/>
  <c r="I33" s="1"/>
  <c r="I228" s="1"/>
  <c r="F150"/>
  <c r="F146"/>
  <c r="F16"/>
  <c r="F27" s="1"/>
  <c r="F33" s="1"/>
  <c r="F228" s="1"/>
  <c r="O147"/>
  <c r="O193" s="1"/>
  <c r="O226" s="1"/>
  <c r="O229" s="1"/>
  <c r="N94"/>
  <c r="Z193"/>
  <c r="Z226" s="1"/>
  <c r="Z229" s="1"/>
  <c r="V193"/>
  <c r="V226" s="1"/>
  <c r="V229" s="1"/>
  <c r="F86"/>
  <c r="L75"/>
  <c r="N75"/>
  <c r="P147"/>
  <c r="O176"/>
  <c r="P176"/>
  <c r="N186"/>
  <c r="L219"/>
  <c r="L225" s="1"/>
  <c r="N219"/>
  <c r="N225" s="1"/>
  <c r="P219"/>
  <c r="P225" s="1"/>
  <c r="P33"/>
  <c r="P228" s="1"/>
  <c r="M27"/>
  <c r="M33" s="1"/>
  <c r="M228" s="1"/>
  <c r="N27"/>
  <c r="N33" s="1"/>
  <c r="N228" s="1"/>
  <c r="L176"/>
  <c r="P54"/>
  <c r="P75"/>
  <c r="L147"/>
  <c r="N147"/>
  <c r="Q176"/>
  <c r="M176"/>
  <c r="P186"/>
  <c r="F43"/>
  <c r="F53"/>
  <c r="F131"/>
  <c r="F128"/>
  <c r="F181"/>
  <c r="F186" s="1"/>
  <c r="O27"/>
  <c r="O33" s="1"/>
  <c r="O228" s="1"/>
  <c r="Q75"/>
  <c r="Q193" s="1"/>
  <c r="Q226" s="1"/>
  <c r="Q229" s="1"/>
  <c r="M75"/>
  <c r="N176"/>
  <c r="Q186"/>
  <c r="M186"/>
  <c r="F163"/>
  <c r="F176" s="1"/>
  <c r="Q33"/>
  <c r="Q228" s="1"/>
  <c r="L186"/>
  <c r="F99"/>
  <c r="F89"/>
  <c r="F81"/>
  <c r="F118"/>
  <c r="O186"/>
  <c r="T186"/>
  <c r="F66"/>
  <c r="F61"/>
  <c r="F49"/>
  <c r="F110"/>
  <c r="F219"/>
  <c r="F225" s="1"/>
  <c r="G219"/>
  <c r="G225" s="1"/>
  <c r="O54"/>
  <c r="T54"/>
  <c r="T147"/>
  <c r="T219"/>
  <c r="T225" s="1"/>
  <c r="U33"/>
  <c r="U228" s="1"/>
  <c r="U230" s="1"/>
  <c r="Y54"/>
  <c r="U54"/>
  <c r="AB33"/>
  <c r="AB228" s="1"/>
  <c r="AB230" s="1"/>
  <c r="V33"/>
  <c r="V228" s="1"/>
  <c r="Z54"/>
  <c r="V54"/>
  <c r="Q54"/>
  <c r="M54"/>
  <c r="T33"/>
  <c r="T228" s="1"/>
  <c r="T75"/>
  <c r="AA33"/>
  <c r="AA228" s="1"/>
  <c r="AA230" s="1"/>
  <c r="W33"/>
  <c r="W228" s="1"/>
  <c r="AA54"/>
  <c r="W54"/>
  <c r="L54"/>
  <c r="N54"/>
  <c r="T176"/>
  <c r="X228"/>
  <c r="AB54"/>
  <c r="X54"/>
  <c r="L198"/>
  <c r="N198"/>
  <c r="O198"/>
  <c r="M198"/>
  <c r="Q198"/>
  <c r="C186"/>
  <c r="H54"/>
  <c r="D54"/>
  <c r="I75"/>
  <c r="E75"/>
  <c r="H75"/>
  <c r="D75"/>
  <c r="G147"/>
  <c r="C147"/>
  <c r="E147"/>
  <c r="H186"/>
  <c r="D186"/>
  <c r="G186"/>
  <c r="C219"/>
  <c r="C225" s="1"/>
  <c r="I219"/>
  <c r="I225" s="1"/>
  <c r="E219"/>
  <c r="E225" s="1"/>
  <c r="E54"/>
  <c r="C75"/>
  <c r="L27"/>
  <c r="L33" s="1"/>
  <c r="L228" s="1"/>
  <c r="D147"/>
  <c r="I186"/>
  <c r="E186"/>
  <c r="H219"/>
  <c r="H225" s="1"/>
  <c r="D219"/>
  <c r="D225" s="1"/>
  <c r="G75"/>
  <c r="G89" s="1"/>
  <c r="I147"/>
  <c r="C176"/>
  <c r="I176"/>
  <c r="E176"/>
  <c r="G176"/>
  <c r="H176"/>
  <c r="D176"/>
  <c r="H147"/>
  <c r="G27"/>
  <c r="G33" s="1"/>
  <c r="G228" s="1"/>
  <c r="I54"/>
  <c r="G54"/>
  <c r="C54"/>
  <c r="W230" l="1"/>
  <c r="Z230"/>
  <c r="X230"/>
  <c r="N193"/>
  <c r="N226" s="1"/>
  <c r="N229" s="1"/>
  <c r="N230" s="1"/>
  <c r="F94"/>
  <c r="F75"/>
  <c r="F54"/>
  <c r="V230"/>
  <c r="T193"/>
  <c r="T226" s="1"/>
  <c r="T229" s="1"/>
  <c r="T230" s="1"/>
  <c r="M193"/>
  <c r="M226" s="1"/>
  <c r="M229" s="1"/>
  <c r="M230" s="1"/>
  <c r="L193"/>
  <c r="L226" s="1"/>
  <c r="L229" s="1"/>
  <c r="L230" s="1"/>
  <c r="P193"/>
  <c r="P226" s="1"/>
  <c r="P229" s="1"/>
  <c r="P230" s="1"/>
  <c r="F147"/>
  <c r="Q230"/>
  <c r="O230"/>
  <c r="D193"/>
  <c r="D226" s="1"/>
  <c r="D229" s="1"/>
  <c r="D230" s="1"/>
  <c r="E193"/>
  <c r="E226" s="1"/>
  <c r="E229" s="1"/>
  <c r="E230" s="1"/>
  <c r="H193"/>
  <c r="H226" s="1"/>
  <c r="H229" s="1"/>
  <c r="H230" s="1"/>
  <c r="C193"/>
  <c r="C226" s="1"/>
  <c r="C229" s="1"/>
  <c r="C230" s="1"/>
  <c r="I193"/>
  <c r="I226" s="1"/>
  <c r="I229" s="1"/>
  <c r="I230" s="1"/>
  <c r="G193"/>
  <c r="G226" s="1"/>
  <c r="G229" s="1"/>
  <c r="G230" s="1"/>
  <c r="F193" l="1"/>
  <c r="F226" s="1"/>
  <c r="F229" s="1"/>
  <c r="F230" s="1"/>
</calcChain>
</file>

<file path=xl/sharedStrings.xml><?xml version="1.0" encoding="utf-8"?>
<sst xmlns="http://schemas.openxmlformats.org/spreadsheetml/2006/main" count="599" uniqueCount="196">
  <si>
    <t>TEKUĆE POMOĆI OD HZMO-a, HZZ-a,HZZO-a</t>
  </si>
  <si>
    <t>KAMATE NA DEPOZITE PO VIĐENJU</t>
  </si>
  <si>
    <t>PRIHODI OD PRUŽENIH USLUGA</t>
  </si>
  <si>
    <t>TEKUĆE DONACIJE OD OSTALIH SUBJ.IZVAN PR.</t>
  </si>
  <si>
    <t>PRIH. NADLEŽNOG PROR. ZA FIN.RASH.POSL.</t>
  </si>
  <si>
    <t>OSTALI PRIHODI</t>
  </si>
  <si>
    <t>P R I H O D I   UKUPNO</t>
  </si>
  <si>
    <t>KONTO</t>
  </si>
  <si>
    <t>NAZIV KONTA</t>
  </si>
  <si>
    <t>POMOĆI OD IZVANPRORAČUNSKIH KORISNIKA</t>
  </si>
  <si>
    <t>POMOĆI PROR.KOR.IZ PROR. KOJI NIJE NADLEŽAN</t>
  </si>
  <si>
    <t>TEKUĆE POMOĆI IZ DRŽ.PROR. PROR.KOR.JLP(R)S</t>
  </si>
  <si>
    <t>PRIHODI OD FINANCIJSKE IMOVINE</t>
  </si>
  <si>
    <t>PRIH. OD PRODAJE PR. I ROBE TE PRUŽENIH USL.</t>
  </si>
  <si>
    <t>DONACIJE OD PRAV. I FIZ. OSOBA IZVAN OPĆEG PROR.</t>
  </si>
  <si>
    <t>PRIH. IZ NADLEŽNOG PROR. ZA FINANC. RED. DJEL.</t>
  </si>
  <si>
    <t>P R I H O D I    P O S L O V A NJ A</t>
  </si>
  <si>
    <t>STAMBENI OBJEKTI ZA ZAPOSLENE</t>
  </si>
  <si>
    <t>PRIHODI OD PRODAJE GRAĐEVINSKIH OBJEKATA</t>
  </si>
  <si>
    <t>PRIHODI OD PRODAJE NEFINANCIJSKE IMOVINE</t>
  </si>
  <si>
    <t>2 0 1 8.</t>
  </si>
  <si>
    <t>I - III</t>
  </si>
  <si>
    <t>I - VI</t>
  </si>
  <si>
    <t>I - IX</t>
  </si>
  <si>
    <t>2018.</t>
  </si>
  <si>
    <t>2019.</t>
  </si>
  <si>
    <t>PROJEKCIJA</t>
  </si>
  <si>
    <t>2020.</t>
  </si>
  <si>
    <t>PLAN PRIHODA I RASHODA ZA 2018. I PROJEKCIJE PRIHODA I RASHODA ZA 2019. I 2020. GODINU</t>
  </si>
  <si>
    <t>PLAĆE ZA ZAPOSLENE</t>
  </si>
  <si>
    <t>PLAĆE ZA PREKOVREMENI RAD</t>
  </si>
  <si>
    <t>PLAĆE ( BRUTO )</t>
  </si>
  <si>
    <t>NAGRADE</t>
  </si>
  <si>
    <t>DAROVI</t>
  </si>
  <si>
    <t>OTPREMNINE</t>
  </si>
  <si>
    <t>NAKNADE ZA BOLEST, INVAL. I SMRTNI SLUČAJ</t>
  </si>
  <si>
    <t>REGRES ZA GODIŠNJI ODMOR</t>
  </si>
  <si>
    <t>OSTALI RASHODI ZA ZAPOSLENE</t>
  </si>
  <si>
    <t>DOPRINOSI ZA OBVEZNO ZDRAVSTVENO OSIGURANJE</t>
  </si>
  <si>
    <t>DOPR. ZA OBV. ZDRAV. OSIG. ZAŠTITE ZDRAVLJA NA R.</t>
  </si>
  <si>
    <t>DOPR. ZA OBVEZNO OSIGUR. U SLUČAJU NEZAPOSL.</t>
  </si>
  <si>
    <t>DOPRINOSI NA PLAĆE</t>
  </si>
  <si>
    <t>RASHODI ZA ZAPOSLENE</t>
  </si>
  <si>
    <t>DNEVNICE ZA SLUŽBENI PUT U ZEMLJI</t>
  </si>
  <si>
    <t>DNEVNICE ZA SLUŽBENI PUT U INOZEMSTVU</t>
  </si>
  <si>
    <t>NAKNADE ZA SMJEŠTAJ NA SLUŽB. PUTU U ZEMLJI</t>
  </si>
  <si>
    <t>NAKNADE ZA SMJEŠTAJ NA SLUŽB. PUTU U INOZ.</t>
  </si>
  <si>
    <t>NAKNADE ZA PRIJEVOZ NA SLUŽB. PUTU U ZEMLJI</t>
  </si>
  <si>
    <t>NAKNADE ZA PRIJEVOZ NA SLUŽB. PUTU U INOZ.</t>
  </si>
  <si>
    <t>SLUŽBENA PUTOVANJA</t>
  </si>
  <si>
    <t>NAKNADE ZA PRIJEVOZ NA POSAO I S POSLA</t>
  </si>
  <si>
    <t>NAKN. ZA PRIJEVOZ, RAD NA TERENU I ODVOJENI Ž.</t>
  </si>
  <si>
    <t>SEMINARI, SAVJETOVANJA I SIMPOZIJI</t>
  </si>
  <si>
    <t>TEČAJEVI I STRUČNI ISPITI</t>
  </si>
  <si>
    <t>STRUČNO USAVRŠAVANJE ZAPOSLENIKA</t>
  </si>
  <si>
    <t>OSTALE NAKNADE TROŠKOVA ZAPOSLENIMA</t>
  </si>
  <si>
    <t>NAKNADE TROŠKOVA ZAPOSLENIMA</t>
  </si>
  <si>
    <t>UREDSKI MATERIJAL</t>
  </si>
  <si>
    <t>LITERATURA ( publikacije, časopisi, knjige i ostalo )</t>
  </si>
  <si>
    <t>MATERIJAL I SREDSTVA ZA ČIŠĆENJE I ODRŽAV.</t>
  </si>
  <si>
    <t>MATERIJAL ZA HIGIJENSKE POTREBE I NJEGU</t>
  </si>
  <si>
    <t>OSTALI MATERIJAL ZA POTREBE REDOVNOG POSLOV.</t>
  </si>
  <si>
    <t>UREDSKI MATERIJAL I OSTALI MATERIJALNI RASHODI</t>
  </si>
  <si>
    <t>ELEKTRIČNA ENERGIJA</t>
  </si>
  <si>
    <t>PLIN</t>
  </si>
  <si>
    <t>MOTORNI BENZIN I DIZEL GORIVO</t>
  </si>
  <si>
    <t>ENERGIJA</t>
  </si>
  <si>
    <t>MATER. I DIJELOVI ZA TEK.I INV. ODRŽAV. GRAĐ.OBJ.</t>
  </si>
  <si>
    <t>MATERIJAL I DIJELOVI ZA TEK. I INVEST. ODRŽAV.</t>
  </si>
  <si>
    <t>SITNI INVENTAR</t>
  </si>
  <si>
    <t>SITNI INVENTAR I AUTO GUME</t>
  </si>
  <si>
    <t>SLUŽBENA, RADNA I ZAŠTITNA ODJEĆA I OBUĆA</t>
  </si>
  <si>
    <t>RASHODI ZA MATERIJAL I ENERGIJU</t>
  </si>
  <si>
    <t>USLUGE TELEFONA, TELEFAKSA</t>
  </si>
  <si>
    <t>USLUGE INTERNETA</t>
  </si>
  <si>
    <t>POŠTARINA ( pisma, tiskanice i sl. )</t>
  </si>
  <si>
    <t>OSTALE USLUGE ZA KOMUNIKACIJU I PRIJEVOZ</t>
  </si>
  <si>
    <t>USLUGE TELEFONA, POŠTE I PRIJEVOZA</t>
  </si>
  <si>
    <t>USLUGE TEK. I INV. ODRŽAV. GRAĐ. OBJEKATA</t>
  </si>
  <si>
    <t>USLUGE TEK. I INV. ODRŽAV. POSTROJENJA I OPREME</t>
  </si>
  <si>
    <t>OSTALE USLUGE TEK. I INV. ODRŽAVANJA</t>
  </si>
  <si>
    <t>USLUGE TEKUĆEG I INVESTICIJSKOG ODRŽAVANJA</t>
  </si>
  <si>
    <t>TISAK</t>
  </si>
  <si>
    <t>OSTALE USLUGE PROMIDŽBE I INFORMIRANJA</t>
  </si>
  <si>
    <t>USLUGE PROMIDŽBE I INFORMIRANJA</t>
  </si>
  <si>
    <t>OPSKRBA VODOM</t>
  </si>
  <si>
    <t>IZNOŠENJE I ODVOZ SMEĆA</t>
  </si>
  <si>
    <t>DIMNJAČARSKE I EKOLOŠKE USLUGE</t>
  </si>
  <si>
    <t>OSTALE KOMUNALNE USLUGE</t>
  </si>
  <si>
    <t>KOMUNALNE USLUGE</t>
  </si>
  <si>
    <t>ZAKUPNINE I NAJAMNINE ZA GRAĐEV. OBJEKTE</t>
  </si>
  <si>
    <t>LICENCE</t>
  </si>
  <si>
    <t>ZAKUPNINE I NAJAMNINE</t>
  </si>
  <si>
    <t>OBVEZNI I PREVENTIVNI ZDRAV. PREGLEDI ZAPOSL.</t>
  </si>
  <si>
    <t>ZDRAVSTVENE I VETERINARSKE USLUGE</t>
  </si>
  <si>
    <t>AUTORSKI UGOVORI</t>
  </si>
  <si>
    <t>UGOVORI O DJELU</t>
  </si>
  <si>
    <t>USLUGE ODVJETNIKA I PRAVNOG SAVJETOVANJA</t>
  </si>
  <si>
    <t>OSTALE INTELEKTUALNE USLUGE</t>
  </si>
  <si>
    <t>INTELEKTUALNE I OSOBNE USLUGE</t>
  </si>
  <si>
    <t>USLUGE AŽURIRANJA RAČUNALNIH BAZA</t>
  </si>
  <si>
    <t>OSTALE RAČUNALNE USLUGE</t>
  </si>
  <si>
    <t>RAČUNALNE USLUGE</t>
  </si>
  <si>
    <t>GRAF. I TISK. USLUGE, USL. KOPIRANJA, UVEZIV. I SL.</t>
  </si>
  <si>
    <t>FILM I IZRADA FOTOGRAFIJA</t>
  </si>
  <si>
    <t>UREĐENJE PROSTORA</t>
  </si>
  <si>
    <t>USLUGE ČIŠĆENJA, PRANJA I SLIČNO</t>
  </si>
  <si>
    <t>USLUGE ČUVANJA IMOVINE I OSOBA</t>
  </si>
  <si>
    <t>OSTALE NESPOMENUTE USLUGE</t>
  </si>
  <si>
    <t>OSTALE USLUGE</t>
  </si>
  <si>
    <t>RASHODI ZA USLUGE</t>
  </si>
  <si>
    <t>NAKNADE TROŠKOVA SLUŽBENOG PUTA</t>
  </si>
  <si>
    <t>NAKNADE OSTALIH TROŠKOVA</t>
  </si>
  <si>
    <t>NAKN. TROŠKOVA OSOBAMA IZVAN RADNOG ODN.</t>
  </si>
  <si>
    <t>REPREZENTACIJA</t>
  </si>
  <si>
    <t>PREMIJE OSIGURANJA ZAPOSLENIH</t>
  </si>
  <si>
    <t xml:space="preserve">PREMIJE OSIGURANJA  </t>
  </si>
  <si>
    <t>TUZEMNE ČLANARINE</t>
  </si>
  <si>
    <t>MEĐUNARODNE ČLANARINE</t>
  </si>
  <si>
    <t>ČLANARINE I NORME</t>
  </si>
  <si>
    <t>UPRAVNE I ADMINISTRATIVNE PRISTOJBE</t>
  </si>
  <si>
    <t>SUDSKE PRISTOJBE</t>
  </si>
  <si>
    <t>JAVNOBILJEŽNIČKE PRISTOJBE</t>
  </si>
  <si>
    <t>NOVČANA NAKN. POSLOD. ZBOG NEZAPOŠLJAV. INVAL.</t>
  </si>
  <si>
    <t>OSTALE PRISTOJBE I NAKNADE</t>
  </si>
  <si>
    <t>PRISTOJBE I NAKNADE</t>
  </si>
  <si>
    <t>P L A N    U K U P N O</t>
  </si>
  <si>
    <t>RASHODI PROTOKOLA ( vijenci, cvijeće... )</t>
  </si>
  <si>
    <t>OSTALI NESPOMENUTI RASHODI POSLOVANJA</t>
  </si>
  <si>
    <t>KAM. NA PRIMLJENE KRED. OD TUZEMNIH KR. INST.</t>
  </si>
  <si>
    <t>KAMATE NA PRIMLJENE KREDITE I ZAJMOVE</t>
  </si>
  <si>
    <t>USLUGE BANAKA</t>
  </si>
  <si>
    <t>USLUGE PLATNOG PROMETA</t>
  </si>
  <si>
    <t>BANKARSKE USLUGE I USLUGE PLATNOG PROMETA</t>
  </si>
  <si>
    <t>ZATEZNE KAMATE IZ POSLOVNIH ODNOSA</t>
  </si>
  <si>
    <t xml:space="preserve">ZATEZNE KAMATE  </t>
  </si>
  <si>
    <t>OSTALI NESPOMENUTI FINANCIJSKI RASHODI</t>
  </si>
  <si>
    <t>OSTALI FINANCIJSKI RASHODI</t>
  </si>
  <si>
    <t>RASHODI POSLOVANJA</t>
  </si>
  <si>
    <t>OSTALE NAKNADE IZ PRORAČUNA U NOVCU</t>
  </si>
  <si>
    <t>OSTALE NAKNADE GRAĐANIMA I KUĆ. IZ PRORAČUNA</t>
  </si>
  <si>
    <t>OSTALE TEKUĆE DONACIJE</t>
  </si>
  <si>
    <t>TEKUĆE DONACIJE</t>
  </si>
  <si>
    <t>RAČUNALA I RAČUNALNA OPREMA</t>
  </si>
  <si>
    <t>UREDSKI NAMJEŠTAJ</t>
  </si>
  <si>
    <t>OSTALA UREDSKA OPREMA</t>
  </si>
  <si>
    <t>UREDSKA OPREMA I NAMJEŠTAJ</t>
  </si>
  <si>
    <t>RADIO I TV PRIJEMNICI</t>
  </si>
  <si>
    <t>TELEFONI I OSTALI KOMUNIK. UREĐAJI</t>
  </si>
  <si>
    <t>OSTALA KOMUNIKACIJSKA OPREMA</t>
  </si>
  <si>
    <t>KOMUNIKACIJSKA OPREMA</t>
  </si>
  <si>
    <t>R A S H O D I    UKUPNO</t>
  </si>
  <si>
    <t>RASHODI ZA NABAVU NEFINANCIJSKE IMOVINE</t>
  </si>
  <si>
    <t>VIŠAK  -  MANJAK PRIHODA NAD RASHODIMA</t>
  </si>
  <si>
    <t>ULAGANJA U RAČUNALNE PROGRAME</t>
  </si>
  <si>
    <t>ZVUČNI I TEKSTUALNI ZAPISI</t>
  </si>
  <si>
    <t>NEMATERIJALNA PROIZVEDENA IMOVINA</t>
  </si>
  <si>
    <t>KNJIGE, UMJETNIČKA DJELA I OSTALE IZL. VRIJ.</t>
  </si>
  <si>
    <t xml:space="preserve">KNJIGE  </t>
  </si>
  <si>
    <t>POSTROJENJA I OPREMA</t>
  </si>
  <si>
    <t>UREĐAJI, STROJEVI I OPREMA ZA OSTALE NAMJENE</t>
  </si>
  <si>
    <t>OPREMA</t>
  </si>
  <si>
    <t>OPREMA ZA ODRŽAVANJE I ZAŠTITU</t>
  </si>
  <si>
    <t>MEDICINSKA I LABORATORIJSKA OPREMA</t>
  </si>
  <si>
    <t>SPORTSKA I GLAZBENA OPREMA</t>
  </si>
  <si>
    <t>str.1</t>
  </si>
  <si>
    <t>str. 2</t>
  </si>
  <si>
    <t>str. 3</t>
  </si>
  <si>
    <t>str. 4</t>
  </si>
  <si>
    <t>str. 5</t>
  </si>
  <si>
    <t>str. 6</t>
  </si>
  <si>
    <t>str. 7</t>
  </si>
  <si>
    <t>DRŽAVNI PRORAČUN</t>
  </si>
  <si>
    <t>OSTALO</t>
  </si>
  <si>
    <t>ŽUPANIJSKI PRORAČUN</t>
  </si>
  <si>
    <t>DECENTRALIZ.</t>
  </si>
  <si>
    <t>NATJEC.</t>
  </si>
  <si>
    <t>VLASTITI PRIHODI</t>
  </si>
  <si>
    <t>ZAKUP</t>
  </si>
  <si>
    <t>KAZALIŠTE</t>
  </si>
  <si>
    <t>IZLETI</t>
  </si>
  <si>
    <t>TEK. POM. PROR.KOR.JLP(R)S KOJI IM NIJE NADLEŽAN</t>
  </si>
  <si>
    <t>TEK. POM. OD PROR. KOR. DRUGOG PR. TEM. EU SRED.</t>
  </si>
  <si>
    <t>TEK. POM. OD IZVANPROR. KOR.  TEM. EU SRED.</t>
  </si>
  <si>
    <t>POMOĆI TEMELJEM PRIJENOSA EU SREDSTAVA</t>
  </si>
  <si>
    <t>MATER. I DIJELOVI ZA TEK.I INV. ODRŽAV. OPREME</t>
  </si>
  <si>
    <t>NAMIRNICE</t>
  </si>
  <si>
    <t>DRŽ. PROR.</t>
  </si>
  <si>
    <t>VLASTITI</t>
  </si>
  <si>
    <t>VOĆE</t>
  </si>
  <si>
    <t>MEDICINSKA ŠKOLA BJELOVAR</t>
  </si>
  <si>
    <t>BJELOVAR, POLJANA DR. FRANJE TUĐMANA 8</t>
  </si>
  <si>
    <t>ŠKOLARINA</t>
  </si>
  <si>
    <t>TEK. I INV. ODR.</t>
  </si>
  <si>
    <t>KAM. I ŠTETE</t>
  </si>
  <si>
    <t>PROJEKT</t>
  </si>
</sst>
</file>

<file path=xl/styles.xml><?xml version="1.0" encoding="utf-8"?>
<styleSheet xmlns="http://schemas.openxmlformats.org/spreadsheetml/2006/main">
  <numFmts count="2">
    <numFmt numFmtId="43" formatCode="_-* #,##0.00\ _k_n_-;\-* #,##0.00\ _k_n_-;_-* &quot;-&quot;??\ _k_n_-;_-@_-"/>
    <numFmt numFmtId="164" formatCode="_-* #,##0\ _k_n_-;\-* #,##0\ _k_n_-;_-* &quot;-&quot;??\ _k_n_-;_-@_-"/>
  </numFmts>
  <fonts count="1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Arial Black"/>
      <family val="2"/>
      <charset val="238"/>
    </font>
    <font>
      <b/>
      <sz val="8"/>
      <color theme="1"/>
      <name val="Arial Black"/>
      <family val="2"/>
      <charset val="238"/>
    </font>
    <font>
      <sz val="8"/>
      <color theme="1"/>
      <name val="Arial Black"/>
      <family val="2"/>
      <charset val="238"/>
    </font>
    <font>
      <b/>
      <sz val="8"/>
      <color theme="1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sz val="8"/>
      <color theme="1"/>
      <name val="Arial Narrow"/>
      <family val="2"/>
      <charset val="238"/>
    </font>
    <font>
      <b/>
      <sz val="8"/>
      <color theme="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2" xfId="0" applyFont="1" applyBorder="1"/>
    <xf numFmtId="0" fontId="5" fillId="0" borderId="3" xfId="0" applyFont="1" applyBorder="1" applyAlignment="1">
      <alignment horizontal="center"/>
    </xf>
    <xf numFmtId="43" fontId="2" fillId="0" borderId="0" xfId="1" applyFont="1"/>
    <xf numFmtId="43" fontId="2" fillId="0" borderId="2" xfId="1" applyFont="1" applyBorder="1"/>
    <xf numFmtId="0" fontId="2" fillId="0" borderId="4" xfId="0" applyFont="1" applyBorder="1"/>
    <xf numFmtId="0" fontId="5" fillId="0" borderId="5" xfId="0" applyFont="1" applyBorder="1" applyAlignment="1">
      <alignment horizontal="center"/>
    </xf>
    <xf numFmtId="43" fontId="2" fillId="0" borderId="0" xfId="1" applyFont="1" applyBorder="1"/>
    <xf numFmtId="43" fontId="2" fillId="0" borderId="1" xfId="1" applyFont="1" applyBorder="1"/>
    <xf numFmtId="43" fontId="7" fillId="0" borderId="1" xfId="1" applyFont="1" applyBorder="1" applyAlignment="1">
      <alignment horizontal="center"/>
    </xf>
    <xf numFmtId="43" fontId="5" fillId="0" borderId="1" xfId="1" applyFont="1" applyBorder="1"/>
    <xf numFmtId="0" fontId="2" fillId="0" borderId="5" xfId="0" applyFont="1" applyBorder="1"/>
    <xf numFmtId="43" fontId="2" fillId="0" borderId="2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43" fontId="3" fillId="0" borderId="1" xfId="1" applyFont="1" applyBorder="1"/>
    <xf numFmtId="0" fontId="6" fillId="0" borderId="1" xfId="0" applyFont="1" applyBorder="1"/>
    <xf numFmtId="43" fontId="3" fillId="0" borderId="0" xfId="1" applyFont="1" applyBorder="1"/>
    <xf numFmtId="0" fontId="0" fillId="0" borderId="0" xfId="0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0" xfId="0" applyFont="1"/>
    <xf numFmtId="0" fontId="0" fillId="0" borderId="0" xfId="0" applyAlignment="1">
      <alignment horizontal="left"/>
    </xf>
    <xf numFmtId="0" fontId="1" fillId="0" borderId="2" xfId="0" applyFont="1" applyBorder="1" applyAlignment="1">
      <alignment horizontal="center"/>
    </xf>
    <xf numFmtId="0" fontId="3" fillId="0" borderId="2" xfId="0" applyFont="1" applyBorder="1"/>
    <xf numFmtId="43" fontId="3" fillId="0" borderId="2" xfId="1" applyFont="1" applyBorder="1"/>
    <xf numFmtId="43" fontId="2" fillId="0" borderId="0" xfId="1" applyFont="1" applyAlignment="1">
      <alignment horizontal="center"/>
    </xf>
    <xf numFmtId="43" fontId="5" fillId="0" borderId="0" xfId="1" applyFont="1" applyAlignment="1">
      <alignment horizontal="center"/>
    </xf>
    <xf numFmtId="43" fontId="2" fillId="0" borderId="9" xfId="1" applyFont="1" applyBorder="1"/>
    <xf numFmtId="43" fontId="10" fillId="0" borderId="1" xfId="1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43" fontId="10" fillId="0" borderId="1" xfId="1" applyFont="1" applyBorder="1" applyAlignment="1"/>
    <xf numFmtId="0" fontId="5" fillId="0" borderId="0" xfId="0" applyFont="1"/>
    <xf numFmtId="0" fontId="5" fillId="0" borderId="4" xfId="0" applyFont="1" applyBorder="1"/>
    <xf numFmtId="0" fontId="5" fillId="0" borderId="5" xfId="0" applyFont="1" applyBorder="1"/>
    <xf numFmtId="0" fontId="5" fillId="0" borderId="1" xfId="0" applyFont="1" applyBorder="1"/>
    <xf numFmtId="0" fontId="11" fillId="0" borderId="1" xfId="0" applyFont="1" applyBorder="1"/>
    <xf numFmtId="0" fontId="5" fillId="0" borderId="2" xfId="0" applyFont="1" applyBorder="1"/>
    <xf numFmtId="0" fontId="11" fillId="0" borderId="2" xfId="0" applyFont="1" applyBorder="1"/>
    <xf numFmtId="43" fontId="13" fillId="0" borderId="1" xfId="1" applyFont="1" applyBorder="1" applyAlignment="1">
      <alignment horizontal="center"/>
    </xf>
    <xf numFmtId="43" fontId="13" fillId="0" borderId="1" xfId="1" applyFont="1" applyBorder="1" applyAlignment="1"/>
    <xf numFmtId="43" fontId="12" fillId="0" borderId="0" xfId="1" applyFont="1"/>
    <xf numFmtId="43" fontId="12" fillId="0" borderId="1" xfId="1" applyFont="1" applyBorder="1" applyAlignment="1">
      <alignment horizontal="center"/>
    </xf>
    <xf numFmtId="43" fontId="12" fillId="0" borderId="9" xfId="1" applyFont="1" applyBorder="1"/>
    <xf numFmtId="43" fontId="12" fillId="0" borderId="1" xfId="1" applyFont="1" applyBorder="1"/>
    <xf numFmtId="43" fontId="13" fillId="0" borderId="1" xfId="1" applyFont="1" applyBorder="1"/>
    <xf numFmtId="43" fontId="12" fillId="0" borderId="0" xfId="1" applyFont="1" applyBorder="1"/>
    <xf numFmtId="43" fontId="12" fillId="0" borderId="0" xfId="1" applyFont="1" applyAlignment="1">
      <alignment horizontal="left"/>
    </xf>
    <xf numFmtId="164" fontId="12" fillId="0" borderId="1" xfId="1" applyNumberFormat="1" applyFont="1" applyBorder="1"/>
    <xf numFmtId="164" fontId="13" fillId="0" borderId="1" xfId="1" applyNumberFormat="1" applyFont="1" applyBorder="1"/>
    <xf numFmtId="164" fontId="12" fillId="0" borderId="0" xfId="1" applyNumberFormat="1" applyFont="1"/>
    <xf numFmtId="164" fontId="12" fillId="0" borderId="0" xfId="1" applyNumberFormat="1" applyFont="1" applyAlignment="1">
      <alignment horizontal="center"/>
    </xf>
    <xf numFmtId="164" fontId="13" fillId="0" borderId="1" xfId="1" applyNumberFormat="1" applyFont="1" applyBorder="1" applyAlignment="1">
      <alignment horizontal="center"/>
    </xf>
    <xf numFmtId="164" fontId="12" fillId="0" borderId="1" xfId="1" applyNumberFormat="1" applyFont="1" applyBorder="1" applyAlignment="1">
      <alignment horizontal="center"/>
    </xf>
    <xf numFmtId="164" fontId="12" fillId="0" borderId="9" xfId="1" applyNumberFormat="1" applyFont="1" applyBorder="1"/>
    <xf numFmtId="43" fontId="7" fillId="0" borderId="6" xfId="1" applyFont="1" applyBorder="1" applyAlignment="1">
      <alignment horizontal="center"/>
    </xf>
    <xf numFmtId="43" fontId="7" fillId="0" borderId="7" xfId="1" applyFont="1" applyBorder="1" applyAlignment="1">
      <alignment horizontal="center"/>
    </xf>
    <xf numFmtId="43" fontId="7" fillId="0" borderId="8" xfId="1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3" fontId="2" fillId="0" borderId="6" xfId="1" applyFont="1" applyBorder="1" applyAlignment="1">
      <alignment horizontal="center" wrapText="1"/>
    </xf>
    <xf numFmtId="43" fontId="2" fillId="0" borderId="7" xfId="1" applyFont="1" applyBorder="1" applyAlignment="1">
      <alignment horizontal="center" wrapText="1"/>
    </xf>
    <xf numFmtId="43" fontId="2" fillId="0" borderId="8" xfId="1" applyFont="1" applyBorder="1" applyAlignment="1">
      <alignment horizontal="center" wrapText="1"/>
    </xf>
    <xf numFmtId="43" fontId="9" fillId="0" borderId="6" xfId="1" applyFont="1" applyBorder="1" applyAlignment="1">
      <alignment horizontal="center" wrapText="1"/>
    </xf>
    <xf numFmtId="43" fontId="9" fillId="0" borderId="7" xfId="1" applyFont="1" applyBorder="1" applyAlignment="1">
      <alignment horizontal="center" wrapText="1"/>
    </xf>
    <xf numFmtId="43" fontId="9" fillId="0" borderId="8" xfId="1" applyFont="1" applyBorder="1" applyAlignment="1">
      <alignment horizontal="center" wrapText="1"/>
    </xf>
    <xf numFmtId="43" fontId="8" fillId="0" borderId="6" xfId="1" applyFont="1" applyBorder="1" applyAlignment="1">
      <alignment horizontal="center" wrapText="1"/>
    </xf>
    <xf numFmtId="43" fontId="13" fillId="0" borderId="6" xfId="1" applyFont="1" applyBorder="1" applyAlignment="1">
      <alignment horizontal="center" wrapText="1"/>
    </xf>
    <xf numFmtId="43" fontId="13" fillId="0" borderId="7" xfId="1" applyFont="1" applyBorder="1" applyAlignment="1">
      <alignment horizontal="center" wrapText="1"/>
    </xf>
    <xf numFmtId="43" fontId="13" fillId="0" borderId="8" xfId="1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31"/>
  <sheetViews>
    <sheetView tabSelected="1" workbookViewId="0">
      <selection activeCell="A3" sqref="A3"/>
    </sheetView>
  </sheetViews>
  <sheetFormatPr defaultRowHeight="15"/>
  <cols>
    <col min="1" max="1" width="8" style="1" customWidth="1"/>
    <col min="2" max="2" width="40.28515625" style="3" customWidth="1"/>
    <col min="3" max="3" width="13.140625" style="8" customWidth="1"/>
    <col min="4" max="6" width="13.5703125" style="8" bestFit="1" customWidth="1"/>
    <col min="7" max="7" width="1.42578125" style="12" customWidth="1"/>
    <col min="8" max="9" width="13.5703125" style="8" bestFit="1" customWidth="1"/>
    <col min="11" max="11" width="42.7109375" customWidth="1"/>
    <col min="12" max="12" width="13.28515625" customWidth="1"/>
    <col min="13" max="13" width="13.140625" customWidth="1"/>
    <col min="14" max="14" width="14.140625" customWidth="1"/>
    <col min="15" max="15" width="13.5703125" customWidth="1"/>
    <col min="16" max="17" width="11.7109375" customWidth="1"/>
    <col min="19" max="19" width="32.85546875" style="38" customWidth="1"/>
    <col min="20" max="21" width="10" style="47" customWidth="1"/>
    <col min="22" max="22" width="10.140625" style="47" customWidth="1"/>
    <col min="23" max="23" width="9" style="47" customWidth="1"/>
    <col min="24" max="24" width="9.7109375" style="47" customWidth="1"/>
    <col min="25" max="25" width="10.42578125" style="47" customWidth="1"/>
    <col min="26" max="27" width="10.28515625" style="47" customWidth="1"/>
    <col min="28" max="28" width="9" style="56" customWidth="1"/>
  </cols>
  <sheetData>
    <row r="1" spans="1:28">
      <c r="A1" s="64" t="s">
        <v>190</v>
      </c>
      <c r="B1" s="64"/>
      <c r="C1" s="64"/>
      <c r="D1" s="64"/>
      <c r="J1" s="64" t="str">
        <f>A1</f>
        <v>MEDICINSKA ŠKOLA BJELOVAR</v>
      </c>
      <c r="K1" s="64"/>
      <c r="L1" s="64"/>
      <c r="M1" s="64"/>
      <c r="N1" s="8"/>
      <c r="O1" s="8"/>
      <c r="P1" s="8"/>
      <c r="Q1" s="8"/>
      <c r="R1" s="64" t="str">
        <f>A1</f>
        <v>MEDICINSKA ŠKOLA BJELOVAR</v>
      </c>
      <c r="S1" s="64"/>
      <c r="T1" s="64"/>
      <c r="U1" s="64"/>
      <c r="V1" s="53"/>
      <c r="W1" s="53"/>
    </row>
    <row r="2" spans="1:28">
      <c r="A2" s="65" t="s">
        <v>191</v>
      </c>
      <c r="B2" s="65"/>
      <c r="C2" s="65"/>
      <c r="D2" s="65"/>
      <c r="I2" s="33" t="s">
        <v>165</v>
      </c>
      <c r="J2" s="65" t="str">
        <f>A2</f>
        <v>BJELOVAR, POLJANA DR. FRANJE TUĐMANA 8</v>
      </c>
      <c r="K2" s="65"/>
      <c r="L2" s="65"/>
      <c r="M2" s="65"/>
      <c r="N2" s="8"/>
      <c r="O2" s="8"/>
      <c r="P2" s="8"/>
      <c r="Q2" s="33" t="str">
        <f>I2</f>
        <v>str.1</v>
      </c>
      <c r="R2" s="65" t="str">
        <f>A2</f>
        <v>BJELOVAR, POLJANA DR. FRANJE TUĐMANA 8</v>
      </c>
      <c r="S2" s="65"/>
      <c r="T2" s="65"/>
      <c r="U2" s="65"/>
      <c r="V2" s="53"/>
      <c r="W2" s="53"/>
      <c r="AB2" s="57" t="str">
        <f>Q2</f>
        <v>str.1</v>
      </c>
    </row>
    <row r="3" spans="1:28">
      <c r="A3" s="25"/>
      <c r="B3" s="66" t="s">
        <v>28</v>
      </c>
      <c r="C3" s="66"/>
      <c r="D3" s="66"/>
      <c r="E3" s="66"/>
      <c r="F3" s="66"/>
      <c r="G3" s="66"/>
      <c r="H3" s="66"/>
      <c r="I3" s="66"/>
      <c r="J3" s="28"/>
      <c r="K3" s="66" t="str">
        <f>B3</f>
        <v>PLAN PRIHODA I RASHODA ZA 2018. I PROJEKCIJE PRIHODA I RASHODA ZA 2019. I 2020. GODINU</v>
      </c>
      <c r="L3" s="66"/>
      <c r="M3" s="66"/>
      <c r="N3" s="66"/>
      <c r="O3" s="66"/>
      <c r="P3" s="66"/>
      <c r="Q3" s="66"/>
      <c r="R3" s="28"/>
      <c r="S3" s="66" t="str">
        <f>B3</f>
        <v>PLAN PRIHODA I RASHODA ZA 2018. I PROJEKCIJE PRIHODA I RASHODA ZA 2019. I 2020. GODINU</v>
      </c>
      <c r="T3" s="66"/>
      <c r="U3" s="66"/>
      <c r="V3" s="66"/>
      <c r="W3" s="66"/>
      <c r="X3" s="66"/>
      <c r="Y3" s="66"/>
      <c r="Z3" s="66"/>
      <c r="AA3" s="66"/>
      <c r="AB3" s="66"/>
    </row>
    <row r="4" spans="1:28">
      <c r="J4" s="1"/>
      <c r="K4" s="3"/>
      <c r="L4" s="8"/>
      <c r="M4" s="8"/>
      <c r="N4" s="8"/>
      <c r="O4" s="8"/>
      <c r="P4" s="8"/>
      <c r="Q4" s="8"/>
      <c r="R4" s="1"/>
    </row>
    <row r="5" spans="1:28" ht="15" customHeight="1">
      <c r="A5" s="4"/>
      <c r="B5" s="10"/>
      <c r="C5" s="67" t="s">
        <v>126</v>
      </c>
      <c r="D5" s="68"/>
      <c r="E5" s="68"/>
      <c r="F5" s="69"/>
      <c r="H5" s="15" t="s">
        <v>26</v>
      </c>
      <c r="I5" s="13" t="s">
        <v>26</v>
      </c>
      <c r="J5" s="4"/>
      <c r="K5" s="10"/>
      <c r="L5" s="73" t="s">
        <v>172</v>
      </c>
      <c r="M5" s="72"/>
      <c r="N5" s="70" t="s">
        <v>174</v>
      </c>
      <c r="O5" s="71"/>
      <c r="P5" s="71"/>
      <c r="Q5" s="72"/>
      <c r="R5" s="4"/>
      <c r="S5" s="39"/>
      <c r="T5" s="74" t="s">
        <v>177</v>
      </c>
      <c r="U5" s="75"/>
      <c r="V5" s="75"/>
      <c r="W5" s="75"/>
      <c r="X5" s="76"/>
      <c r="Y5" s="75" t="s">
        <v>5</v>
      </c>
      <c r="Z5" s="75"/>
      <c r="AA5" s="75"/>
      <c r="AB5" s="76"/>
    </row>
    <row r="6" spans="1:28" ht="15.75">
      <c r="A6" s="7" t="s">
        <v>7</v>
      </c>
      <c r="B6" s="11" t="s">
        <v>8</v>
      </c>
      <c r="C6" s="61" t="s">
        <v>20</v>
      </c>
      <c r="D6" s="62"/>
      <c r="E6" s="62"/>
      <c r="F6" s="63"/>
      <c r="H6" s="14" t="s">
        <v>25</v>
      </c>
      <c r="I6" s="14" t="s">
        <v>27</v>
      </c>
      <c r="J6" s="7" t="s">
        <v>7</v>
      </c>
      <c r="K6" s="11" t="s">
        <v>8</v>
      </c>
      <c r="L6" s="35" t="s">
        <v>187</v>
      </c>
      <c r="M6" s="35" t="s">
        <v>188</v>
      </c>
      <c r="N6" s="37" t="s">
        <v>175</v>
      </c>
      <c r="O6" s="37" t="s">
        <v>193</v>
      </c>
      <c r="P6" s="35" t="s">
        <v>176</v>
      </c>
      <c r="Q6" s="35" t="s">
        <v>173</v>
      </c>
      <c r="R6" s="7" t="s">
        <v>7</v>
      </c>
      <c r="S6" s="11" t="s">
        <v>8</v>
      </c>
      <c r="T6" s="45" t="s">
        <v>178</v>
      </c>
      <c r="U6" s="45" t="s">
        <v>194</v>
      </c>
      <c r="V6" s="45" t="s">
        <v>192</v>
      </c>
      <c r="W6" s="45" t="s">
        <v>173</v>
      </c>
      <c r="X6" s="46" t="s">
        <v>189</v>
      </c>
      <c r="Y6" s="46" t="s">
        <v>179</v>
      </c>
      <c r="Z6" s="45" t="s">
        <v>180</v>
      </c>
      <c r="AA6" s="45" t="s">
        <v>195</v>
      </c>
      <c r="AB6" s="58" t="s">
        <v>173</v>
      </c>
    </row>
    <row r="7" spans="1:28">
      <c r="A7" s="5"/>
      <c r="B7" s="16"/>
      <c r="C7" s="17" t="s">
        <v>21</v>
      </c>
      <c r="D7" s="17" t="s">
        <v>22</v>
      </c>
      <c r="E7" s="17" t="s">
        <v>23</v>
      </c>
      <c r="F7" s="17" t="s">
        <v>24</v>
      </c>
      <c r="H7" s="17" t="s">
        <v>25</v>
      </c>
      <c r="I7" s="17" t="s">
        <v>27</v>
      </c>
      <c r="J7" s="5"/>
      <c r="K7" s="16"/>
      <c r="L7" s="36" t="s">
        <v>24</v>
      </c>
      <c r="M7" s="36" t="s">
        <v>24</v>
      </c>
      <c r="N7" s="36" t="s">
        <v>24</v>
      </c>
      <c r="O7" s="36" t="s">
        <v>24</v>
      </c>
      <c r="P7" s="36" t="s">
        <v>24</v>
      </c>
      <c r="Q7" s="36" t="s">
        <v>24</v>
      </c>
      <c r="R7" s="5"/>
      <c r="S7" s="40"/>
      <c r="T7" s="48" t="s">
        <v>24</v>
      </c>
      <c r="U7" s="48" t="s">
        <v>24</v>
      </c>
      <c r="V7" s="48" t="s">
        <v>24</v>
      </c>
      <c r="W7" s="48" t="s">
        <v>24</v>
      </c>
      <c r="X7" s="48" t="s">
        <v>24</v>
      </c>
      <c r="Y7" s="48" t="s">
        <v>24</v>
      </c>
      <c r="Z7" s="48" t="s">
        <v>24</v>
      </c>
      <c r="AA7" s="48" t="s">
        <v>24</v>
      </c>
      <c r="AB7" s="59" t="s">
        <v>24</v>
      </c>
    </row>
    <row r="8" spans="1:28">
      <c r="A8" s="18"/>
      <c r="B8" s="19"/>
      <c r="C8" s="13"/>
      <c r="D8" s="13"/>
      <c r="E8" s="13"/>
      <c r="F8" s="13"/>
      <c r="H8" s="13"/>
      <c r="I8" s="13"/>
      <c r="J8" s="18"/>
      <c r="K8" s="19"/>
      <c r="L8" s="34"/>
      <c r="M8" s="34"/>
      <c r="N8" s="34"/>
      <c r="O8" s="34"/>
      <c r="P8" s="34"/>
      <c r="Q8" s="34"/>
      <c r="R8" s="18"/>
      <c r="S8" s="41"/>
      <c r="T8" s="49"/>
      <c r="U8" s="49"/>
      <c r="V8" s="49"/>
      <c r="W8" s="49"/>
      <c r="X8" s="49"/>
      <c r="Y8" s="49"/>
      <c r="Z8" s="49"/>
      <c r="AA8" s="49"/>
      <c r="AB8" s="60"/>
    </row>
    <row r="9" spans="1:28">
      <c r="A9" s="18">
        <v>634140</v>
      </c>
      <c r="B9" s="19" t="s">
        <v>0</v>
      </c>
      <c r="C9" s="13">
        <v>7000</v>
      </c>
      <c r="D9" s="13">
        <v>7000</v>
      </c>
      <c r="E9" s="13">
        <v>7000</v>
      </c>
      <c r="F9" s="13">
        <f>L9+M9+N9+O9+P9+Q9+T9+U9+V9+W9+X9+Y9+Z9+AA9+AB9</f>
        <v>7000</v>
      </c>
      <c r="H9" s="13">
        <v>7000</v>
      </c>
      <c r="I9" s="13">
        <v>7000</v>
      </c>
      <c r="J9" s="18">
        <v>634140</v>
      </c>
      <c r="K9" s="19" t="s">
        <v>0</v>
      </c>
      <c r="L9" s="13"/>
      <c r="M9" s="13"/>
      <c r="N9" s="13"/>
      <c r="O9" s="13"/>
      <c r="P9" s="13"/>
      <c r="Q9" s="13"/>
      <c r="R9" s="18">
        <v>634140</v>
      </c>
      <c r="S9" s="41" t="s">
        <v>0</v>
      </c>
      <c r="T9" s="50"/>
      <c r="U9" s="50"/>
      <c r="V9" s="50"/>
      <c r="W9" s="50"/>
      <c r="X9" s="50"/>
      <c r="Y9" s="50"/>
      <c r="Z9" s="50"/>
      <c r="AA9" s="50"/>
      <c r="AB9" s="54">
        <v>7000</v>
      </c>
    </row>
    <row r="10" spans="1:28" s="2" customFormat="1">
      <c r="A10" s="20">
        <v>634</v>
      </c>
      <c r="B10" s="21" t="s">
        <v>9</v>
      </c>
      <c r="C10" s="22">
        <f>C9</f>
        <v>7000</v>
      </c>
      <c r="D10" s="22">
        <f t="shared" ref="D10:I10" si="0">D9</f>
        <v>7000</v>
      </c>
      <c r="E10" s="22">
        <f t="shared" si="0"/>
        <v>7000</v>
      </c>
      <c r="F10" s="22">
        <f t="shared" si="0"/>
        <v>7000</v>
      </c>
      <c r="G10" s="24">
        <f t="shared" si="0"/>
        <v>0</v>
      </c>
      <c r="H10" s="22">
        <f t="shared" si="0"/>
        <v>7000</v>
      </c>
      <c r="I10" s="22">
        <f t="shared" si="0"/>
        <v>7000</v>
      </c>
      <c r="J10" s="20">
        <v>634</v>
      </c>
      <c r="K10" s="21" t="s">
        <v>9</v>
      </c>
      <c r="L10" s="22">
        <f>L9</f>
        <v>0</v>
      </c>
      <c r="M10" s="22">
        <f t="shared" ref="M10:Q10" si="1">M9</f>
        <v>0</v>
      </c>
      <c r="N10" s="22">
        <f t="shared" si="1"/>
        <v>0</v>
      </c>
      <c r="O10" s="22">
        <f t="shared" si="1"/>
        <v>0</v>
      </c>
      <c r="P10" s="22">
        <f t="shared" si="1"/>
        <v>0</v>
      </c>
      <c r="Q10" s="22">
        <f t="shared" si="1"/>
        <v>0</v>
      </c>
      <c r="R10" s="20">
        <v>634</v>
      </c>
      <c r="S10" s="42" t="s">
        <v>9</v>
      </c>
      <c r="T10" s="51">
        <f>T9</f>
        <v>0</v>
      </c>
      <c r="U10" s="51">
        <f t="shared" ref="U10:AA10" si="2">U9</f>
        <v>0</v>
      </c>
      <c r="V10" s="51">
        <f t="shared" si="2"/>
        <v>0</v>
      </c>
      <c r="W10" s="51">
        <f t="shared" si="2"/>
        <v>0</v>
      </c>
      <c r="X10" s="51">
        <f t="shared" si="2"/>
        <v>0</v>
      </c>
      <c r="Y10" s="51">
        <f t="shared" si="2"/>
        <v>0</v>
      </c>
      <c r="Z10" s="51">
        <f t="shared" si="2"/>
        <v>0</v>
      </c>
      <c r="AA10" s="51">
        <f t="shared" si="2"/>
        <v>0</v>
      </c>
      <c r="AB10" s="55">
        <f t="shared" ref="AB10" si="3">AB9</f>
        <v>7000</v>
      </c>
    </row>
    <row r="11" spans="1:28">
      <c r="A11" s="18">
        <v>636120</v>
      </c>
      <c r="B11" s="19" t="s">
        <v>11</v>
      </c>
      <c r="C11" s="13">
        <v>1373000</v>
      </c>
      <c r="D11" s="13">
        <v>2789000</v>
      </c>
      <c r="E11" s="13">
        <v>4064000</v>
      </c>
      <c r="F11" s="13">
        <f t="shared" ref="F11:F29" si="4">L11+M11+N11+O11+P11+Q11+T11+U11+V11+W11+X11+Y11+Z11+AA11+AB11</f>
        <v>5483000</v>
      </c>
      <c r="H11" s="13">
        <v>5612000</v>
      </c>
      <c r="I11" s="13">
        <v>5744000</v>
      </c>
      <c r="J11" s="18">
        <v>636120</v>
      </c>
      <c r="K11" s="19" t="s">
        <v>11</v>
      </c>
      <c r="L11" s="13">
        <v>5475000</v>
      </c>
      <c r="M11" s="13">
        <v>8000</v>
      </c>
      <c r="N11" s="13"/>
      <c r="O11" s="13"/>
      <c r="P11" s="13"/>
      <c r="Q11" s="13"/>
      <c r="R11" s="18">
        <v>636120</v>
      </c>
      <c r="S11" s="41" t="s">
        <v>11</v>
      </c>
      <c r="T11" s="50"/>
      <c r="U11" s="50"/>
      <c r="V11" s="50"/>
      <c r="W11" s="50"/>
      <c r="X11" s="50"/>
      <c r="Y11" s="50"/>
      <c r="Z11" s="50"/>
      <c r="AA11" s="50"/>
      <c r="AB11" s="54"/>
    </row>
    <row r="12" spans="1:28">
      <c r="A12" s="18">
        <v>636130</v>
      </c>
      <c r="B12" s="19" t="s">
        <v>181</v>
      </c>
      <c r="C12" s="13">
        <v>2000</v>
      </c>
      <c r="D12" s="13">
        <v>2000</v>
      </c>
      <c r="E12" s="13">
        <v>2000</v>
      </c>
      <c r="F12" s="13">
        <f t="shared" si="4"/>
        <v>5000</v>
      </c>
      <c r="H12" s="13">
        <v>5000</v>
      </c>
      <c r="I12" s="13">
        <v>5000</v>
      </c>
      <c r="J12" s="18">
        <v>636130</v>
      </c>
      <c r="K12" s="19" t="s">
        <v>181</v>
      </c>
      <c r="L12" s="13"/>
      <c r="M12" s="13"/>
      <c r="N12" s="13"/>
      <c r="O12" s="13"/>
      <c r="P12" s="13"/>
      <c r="Q12" s="13"/>
      <c r="R12" s="18">
        <v>636130</v>
      </c>
      <c r="S12" s="41" t="s">
        <v>181</v>
      </c>
      <c r="T12" s="50">
        <v>0</v>
      </c>
      <c r="U12" s="50"/>
      <c r="V12" s="50"/>
      <c r="W12" s="50"/>
      <c r="X12" s="50"/>
      <c r="Y12" s="50"/>
      <c r="Z12" s="50"/>
      <c r="AA12" s="50"/>
      <c r="AB12" s="54">
        <v>5000</v>
      </c>
    </row>
    <row r="13" spans="1:28" s="2" customFormat="1">
      <c r="A13" s="20">
        <v>636</v>
      </c>
      <c r="B13" s="21" t="s">
        <v>10</v>
      </c>
      <c r="C13" s="22">
        <f>C11+C12</f>
        <v>1375000</v>
      </c>
      <c r="D13" s="22">
        <f t="shared" ref="D13:F13" si="5">D11+D12</f>
        <v>2791000</v>
      </c>
      <c r="E13" s="22">
        <f t="shared" si="5"/>
        <v>4066000</v>
      </c>
      <c r="F13" s="22">
        <f t="shared" si="5"/>
        <v>5488000</v>
      </c>
      <c r="G13" s="24">
        <f t="shared" ref="G13" si="6">G11</f>
        <v>0</v>
      </c>
      <c r="H13" s="22">
        <f>H11+H12</f>
        <v>5617000</v>
      </c>
      <c r="I13" s="22">
        <f>I11+I12</f>
        <v>5749000</v>
      </c>
      <c r="J13" s="20">
        <v>636</v>
      </c>
      <c r="K13" s="21" t="s">
        <v>10</v>
      </c>
      <c r="L13" s="22">
        <f>L11+L12</f>
        <v>5475000</v>
      </c>
      <c r="M13" s="22">
        <f t="shared" ref="M13:Q13" si="7">M11+M12</f>
        <v>8000</v>
      </c>
      <c r="N13" s="22">
        <f t="shared" si="7"/>
        <v>0</v>
      </c>
      <c r="O13" s="22">
        <f t="shared" si="7"/>
        <v>0</v>
      </c>
      <c r="P13" s="22">
        <f t="shared" si="7"/>
        <v>0</v>
      </c>
      <c r="Q13" s="22">
        <f t="shared" si="7"/>
        <v>0</v>
      </c>
      <c r="R13" s="20">
        <v>636</v>
      </c>
      <c r="S13" s="42" t="s">
        <v>10</v>
      </c>
      <c r="T13" s="51">
        <f>T11+T12</f>
        <v>0</v>
      </c>
      <c r="U13" s="51">
        <f t="shared" ref="U13:AB13" si="8">U11+U12</f>
        <v>0</v>
      </c>
      <c r="V13" s="51">
        <f t="shared" si="8"/>
        <v>0</v>
      </c>
      <c r="W13" s="51">
        <f t="shared" si="8"/>
        <v>0</v>
      </c>
      <c r="X13" s="51">
        <f t="shared" si="8"/>
        <v>0</v>
      </c>
      <c r="Y13" s="51">
        <f t="shared" si="8"/>
        <v>0</v>
      </c>
      <c r="Z13" s="51">
        <f t="shared" si="8"/>
        <v>0</v>
      </c>
      <c r="AA13" s="51">
        <f t="shared" si="8"/>
        <v>0</v>
      </c>
      <c r="AB13" s="55">
        <f t="shared" si="8"/>
        <v>5000</v>
      </c>
    </row>
    <row r="14" spans="1:28" s="27" customFormat="1">
      <c r="A14" s="26">
        <v>63813</v>
      </c>
      <c r="B14" s="19" t="s">
        <v>182</v>
      </c>
      <c r="C14" s="13">
        <v>4000</v>
      </c>
      <c r="D14" s="13">
        <v>6000</v>
      </c>
      <c r="E14" s="13">
        <v>8000</v>
      </c>
      <c r="F14" s="13">
        <f t="shared" si="4"/>
        <v>11000</v>
      </c>
      <c r="G14" s="12"/>
      <c r="H14" s="13">
        <v>11000</v>
      </c>
      <c r="I14" s="13">
        <v>11000</v>
      </c>
      <c r="J14" s="26">
        <v>63813</v>
      </c>
      <c r="K14" s="19" t="str">
        <f>B14</f>
        <v>TEK. POM. OD PROR. KOR. DRUGOG PR. TEM. EU SRED.</v>
      </c>
      <c r="L14" s="13"/>
      <c r="M14" s="13"/>
      <c r="N14" s="13"/>
      <c r="O14" s="13"/>
      <c r="P14" s="13"/>
      <c r="Q14" s="13"/>
      <c r="R14" s="26">
        <v>63813</v>
      </c>
      <c r="S14" s="41" t="str">
        <f>B14</f>
        <v>TEK. POM. OD PROR. KOR. DRUGOG PR. TEM. EU SRED.</v>
      </c>
      <c r="T14" s="50">
        <v>0</v>
      </c>
      <c r="U14" s="50"/>
      <c r="V14" s="50"/>
      <c r="W14" s="50"/>
      <c r="X14" s="50">
        <v>11000</v>
      </c>
      <c r="Y14" s="50"/>
      <c r="Z14" s="50"/>
      <c r="AA14" s="50"/>
      <c r="AB14" s="54"/>
    </row>
    <row r="15" spans="1:28" s="27" customFormat="1">
      <c r="A15" s="26">
        <v>63814</v>
      </c>
      <c r="B15" s="19" t="s">
        <v>183</v>
      </c>
      <c r="C15" s="13"/>
      <c r="D15" s="13"/>
      <c r="E15" s="13"/>
      <c r="F15" s="13">
        <f t="shared" si="4"/>
        <v>13200</v>
      </c>
      <c r="G15" s="12"/>
      <c r="H15" s="13">
        <v>6600</v>
      </c>
      <c r="I15" s="13"/>
      <c r="J15" s="26">
        <v>63814</v>
      </c>
      <c r="K15" s="19" t="str">
        <f t="shared" ref="K15:K16" si="9">B15</f>
        <v>TEK. POM. OD IZVANPROR. KOR.  TEM. EU SRED.</v>
      </c>
      <c r="L15" s="13"/>
      <c r="M15" s="13"/>
      <c r="N15" s="13"/>
      <c r="O15" s="13"/>
      <c r="P15" s="13"/>
      <c r="Q15" s="13"/>
      <c r="R15" s="26">
        <v>63814</v>
      </c>
      <c r="S15" s="41" t="str">
        <f t="shared" ref="S15:S16" si="10">B15</f>
        <v>TEK. POM. OD IZVANPROR. KOR.  TEM. EU SRED.</v>
      </c>
      <c r="T15" s="50"/>
      <c r="U15" s="50"/>
      <c r="V15" s="50"/>
      <c r="W15" s="50"/>
      <c r="X15" s="50"/>
      <c r="Y15" s="50"/>
      <c r="Z15" s="50"/>
      <c r="AA15" s="50">
        <v>13200</v>
      </c>
      <c r="AB15" s="54"/>
    </row>
    <row r="16" spans="1:28" s="2" customFormat="1">
      <c r="A16" s="20">
        <v>638</v>
      </c>
      <c r="B16" s="21" t="s">
        <v>184</v>
      </c>
      <c r="C16" s="22">
        <f>C14+C15</f>
        <v>4000</v>
      </c>
      <c r="D16" s="22">
        <f t="shared" ref="D16:F16" si="11">D14+D15</f>
        <v>6000</v>
      </c>
      <c r="E16" s="22">
        <f t="shared" si="11"/>
        <v>8000</v>
      </c>
      <c r="F16" s="22">
        <f t="shared" si="11"/>
        <v>24200</v>
      </c>
      <c r="G16" s="24"/>
      <c r="H16" s="22">
        <f>H14+H15</f>
        <v>17600</v>
      </c>
      <c r="I16" s="22">
        <f>I14+I15</f>
        <v>11000</v>
      </c>
      <c r="J16" s="20">
        <v>638</v>
      </c>
      <c r="K16" s="21" t="str">
        <f t="shared" si="9"/>
        <v>POMOĆI TEMELJEM PRIJENOSA EU SREDSTAVA</v>
      </c>
      <c r="L16" s="22">
        <f>L14+L15</f>
        <v>0</v>
      </c>
      <c r="M16" s="22">
        <f t="shared" ref="M16:Q16" si="12">M14+M15</f>
        <v>0</v>
      </c>
      <c r="N16" s="22">
        <f t="shared" si="12"/>
        <v>0</v>
      </c>
      <c r="O16" s="22">
        <f t="shared" si="12"/>
        <v>0</v>
      </c>
      <c r="P16" s="22">
        <f t="shared" si="12"/>
        <v>0</v>
      </c>
      <c r="Q16" s="22">
        <f t="shared" si="12"/>
        <v>0</v>
      </c>
      <c r="R16" s="20">
        <v>638</v>
      </c>
      <c r="S16" s="42" t="str">
        <f t="shared" si="10"/>
        <v>POMOĆI TEMELJEM PRIJENOSA EU SREDSTAVA</v>
      </c>
      <c r="T16" s="51">
        <f>T14+T15</f>
        <v>0</v>
      </c>
      <c r="U16" s="51">
        <f t="shared" ref="U16:AB16" si="13">U14+U15</f>
        <v>0</v>
      </c>
      <c r="V16" s="51">
        <f t="shared" si="13"/>
        <v>0</v>
      </c>
      <c r="W16" s="51">
        <f t="shared" si="13"/>
        <v>0</v>
      </c>
      <c r="X16" s="51">
        <f t="shared" si="13"/>
        <v>11000</v>
      </c>
      <c r="Y16" s="51">
        <f t="shared" si="13"/>
        <v>0</v>
      </c>
      <c r="Z16" s="51">
        <f t="shared" si="13"/>
        <v>0</v>
      </c>
      <c r="AA16" s="51">
        <f t="shared" si="13"/>
        <v>13200</v>
      </c>
      <c r="AB16" s="55">
        <f t="shared" si="13"/>
        <v>0</v>
      </c>
    </row>
    <row r="17" spans="1:28">
      <c r="A17" s="18">
        <v>641320</v>
      </c>
      <c r="B17" s="19" t="s">
        <v>1</v>
      </c>
      <c r="C17" s="13">
        <v>300</v>
      </c>
      <c r="D17" s="13">
        <v>500</v>
      </c>
      <c r="E17" s="13">
        <v>800</v>
      </c>
      <c r="F17" s="13">
        <f t="shared" si="4"/>
        <v>1000</v>
      </c>
      <c r="H17" s="13">
        <v>1000</v>
      </c>
      <c r="I17" s="13">
        <v>1000</v>
      </c>
      <c r="J17" s="18">
        <v>641320</v>
      </c>
      <c r="K17" s="19" t="s">
        <v>1</v>
      </c>
      <c r="L17" s="13"/>
      <c r="M17" s="13"/>
      <c r="N17" s="13"/>
      <c r="O17" s="13"/>
      <c r="P17" s="13"/>
      <c r="Q17" s="13"/>
      <c r="R17" s="18">
        <v>641320</v>
      </c>
      <c r="S17" s="41" t="s">
        <v>1</v>
      </c>
      <c r="T17" s="50"/>
      <c r="U17" s="50">
        <v>1000</v>
      </c>
      <c r="V17" s="50"/>
      <c r="W17" s="50"/>
      <c r="X17" s="50"/>
      <c r="Y17" s="50"/>
      <c r="Z17" s="50"/>
      <c r="AA17" s="50"/>
      <c r="AB17" s="54"/>
    </row>
    <row r="18" spans="1:28" s="2" customFormat="1">
      <c r="A18" s="20">
        <v>641</v>
      </c>
      <c r="B18" s="21" t="s">
        <v>12</v>
      </c>
      <c r="C18" s="22">
        <f>C17</f>
        <v>300</v>
      </c>
      <c r="D18" s="22">
        <f t="shared" ref="D18:I18" si="14">D17</f>
        <v>500</v>
      </c>
      <c r="E18" s="22">
        <f t="shared" si="14"/>
        <v>800</v>
      </c>
      <c r="F18" s="22">
        <f t="shared" si="14"/>
        <v>1000</v>
      </c>
      <c r="G18" s="24">
        <f t="shared" si="14"/>
        <v>0</v>
      </c>
      <c r="H18" s="22">
        <f t="shared" si="14"/>
        <v>1000</v>
      </c>
      <c r="I18" s="22">
        <f t="shared" si="14"/>
        <v>1000</v>
      </c>
      <c r="J18" s="20">
        <v>641</v>
      </c>
      <c r="K18" s="21" t="s">
        <v>12</v>
      </c>
      <c r="L18" s="22">
        <f>L17</f>
        <v>0</v>
      </c>
      <c r="M18" s="22">
        <f t="shared" ref="M18:Q18" si="15">M17</f>
        <v>0</v>
      </c>
      <c r="N18" s="22">
        <f t="shared" si="15"/>
        <v>0</v>
      </c>
      <c r="O18" s="22">
        <f t="shared" si="15"/>
        <v>0</v>
      </c>
      <c r="P18" s="22">
        <f t="shared" si="15"/>
        <v>0</v>
      </c>
      <c r="Q18" s="22">
        <f t="shared" si="15"/>
        <v>0</v>
      </c>
      <c r="R18" s="20">
        <v>641</v>
      </c>
      <c r="S18" s="42" t="s">
        <v>12</v>
      </c>
      <c r="T18" s="51">
        <f>T17</f>
        <v>0</v>
      </c>
      <c r="U18" s="51">
        <f t="shared" ref="U18:AB18" si="16">U17</f>
        <v>1000</v>
      </c>
      <c r="V18" s="51">
        <f t="shared" si="16"/>
        <v>0</v>
      </c>
      <c r="W18" s="51">
        <f t="shared" si="16"/>
        <v>0</v>
      </c>
      <c r="X18" s="51">
        <f t="shared" si="16"/>
        <v>0</v>
      </c>
      <c r="Y18" s="51">
        <f t="shared" si="16"/>
        <v>0</v>
      </c>
      <c r="Z18" s="51">
        <f t="shared" si="16"/>
        <v>0</v>
      </c>
      <c r="AA18" s="51">
        <f t="shared" si="16"/>
        <v>0</v>
      </c>
      <c r="AB18" s="55">
        <f t="shared" si="16"/>
        <v>0</v>
      </c>
    </row>
    <row r="19" spans="1:28">
      <c r="A19" s="18">
        <v>661510</v>
      </c>
      <c r="B19" s="19" t="s">
        <v>2</v>
      </c>
      <c r="C19" s="13">
        <v>17000</v>
      </c>
      <c r="D19" s="13">
        <v>55000</v>
      </c>
      <c r="E19" s="13">
        <v>115000</v>
      </c>
      <c r="F19" s="13">
        <f t="shared" si="4"/>
        <v>127000</v>
      </c>
      <c r="H19" s="13">
        <v>127000</v>
      </c>
      <c r="I19" s="13">
        <v>127000</v>
      </c>
      <c r="J19" s="18">
        <v>661510</v>
      </c>
      <c r="K19" s="19" t="s">
        <v>2</v>
      </c>
      <c r="L19" s="13"/>
      <c r="M19" s="13"/>
      <c r="N19" s="13"/>
      <c r="O19" s="13"/>
      <c r="P19" s="13"/>
      <c r="Q19" s="13"/>
      <c r="R19" s="18">
        <v>661510</v>
      </c>
      <c r="S19" s="41" t="s">
        <v>2</v>
      </c>
      <c r="T19" s="50">
        <v>51000</v>
      </c>
      <c r="U19" s="50">
        <v>1000</v>
      </c>
      <c r="V19" s="50">
        <v>75000</v>
      </c>
      <c r="W19" s="50"/>
      <c r="X19" s="50"/>
      <c r="Y19" s="50"/>
      <c r="Z19" s="50"/>
      <c r="AA19" s="50"/>
      <c r="AB19" s="54"/>
    </row>
    <row r="20" spans="1:28" s="2" customFormat="1">
      <c r="A20" s="20">
        <v>661</v>
      </c>
      <c r="B20" s="21" t="s">
        <v>13</v>
      </c>
      <c r="C20" s="22">
        <f>C19</f>
        <v>17000</v>
      </c>
      <c r="D20" s="22">
        <f t="shared" ref="D20:I20" si="17">D19</f>
        <v>55000</v>
      </c>
      <c r="E20" s="22">
        <f t="shared" si="17"/>
        <v>115000</v>
      </c>
      <c r="F20" s="22">
        <f t="shared" si="17"/>
        <v>127000</v>
      </c>
      <c r="G20" s="24">
        <f t="shared" si="17"/>
        <v>0</v>
      </c>
      <c r="H20" s="22">
        <f t="shared" si="17"/>
        <v>127000</v>
      </c>
      <c r="I20" s="22">
        <f t="shared" si="17"/>
        <v>127000</v>
      </c>
      <c r="J20" s="20">
        <v>661</v>
      </c>
      <c r="K20" s="21" t="s">
        <v>13</v>
      </c>
      <c r="L20" s="22">
        <f>L19</f>
        <v>0</v>
      </c>
      <c r="M20" s="22">
        <f t="shared" ref="M20:Q20" si="18">M19</f>
        <v>0</v>
      </c>
      <c r="N20" s="22">
        <f t="shared" si="18"/>
        <v>0</v>
      </c>
      <c r="O20" s="22">
        <f t="shared" si="18"/>
        <v>0</v>
      </c>
      <c r="P20" s="22">
        <f t="shared" si="18"/>
        <v>0</v>
      </c>
      <c r="Q20" s="22">
        <f t="shared" si="18"/>
        <v>0</v>
      </c>
      <c r="R20" s="20">
        <v>661</v>
      </c>
      <c r="S20" s="42" t="s">
        <v>13</v>
      </c>
      <c r="T20" s="51">
        <f>T19</f>
        <v>51000</v>
      </c>
      <c r="U20" s="51">
        <f t="shared" ref="U20:AB20" si="19">U19</f>
        <v>1000</v>
      </c>
      <c r="V20" s="51">
        <f t="shared" si="19"/>
        <v>75000</v>
      </c>
      <c r="W20" s="51">
        <f t="shared" si="19"/>
        <v>0</v>
      </c>
      <c r="X20" s="51">
        <f t="shared" si="19"/>
        <v>0</v>
      </c>
      <c r="Y20" s="51">
        <f t="shared" si="19"/>
        <v>0</v>
      </c>
      <c r="Z20" s="51">
        <f t="shared" si="19"/>
        <v>0</v>
      </c>
      <c r="AA20" s="51">
        <f t="shared" si="19"/>
        <v>0</v>
      </c>
      <c r="AB20" s="55">
        <f t="shared" si="19"/>
        <v>0</v>
      </c>
    </row>
    <row r="21" spans="1:28">
      <c r="A21" s="18">
        <v>663140</v>
      </c>
      <c r="B21" s="19" t="s">
        <v>3</v>
      </c>
      <c r="C21" s="13">
        <v>2000</v>
      </c>
      <c r="D21" s="13">
        <v>5000</v>
      </c>
      <c r="E21" s="13">
        <v>5000</v>
      </c>
      <c r="F21" s="13">
        <f t="shared" si="4"/>
        <v>5000</v>
      </c>
      <c r="H21" s="13">
        <v>5000</v>
      </c>
      <c r="I21" s="13">
        <v>5000</v>
      </c>
      <c r="J21" s="18">
        <v>663140</v>
      </c>
      <c r="K21" s="19" t="s">
        <v>3</v>
      </c>
      <c r="L21" s="13"/>
      <c r="M21" s="13"/>
      <c r="N21" s="13"/>
      <c r="O21" s="13"/>
      <c r="P21" s="13"/>
      <c r="Q21" s="13"/>
      <c r="R21" s="18">
        <v>663140</v>
      </c>
      <c r="S21" s="41" t="s">
        <v>3</v>
      </c>
      <c r="T21" s="50"/>
      <c r="U21" s="50"/>
      <c r="V21" s="50"/>
      <c r="W21" s="50">
        <v>5000</v>
      </c>
      <c r="X21" s="50"/>
      <c r="Y21" s="50"/>
      <c r="Z21" s="50"/>
      <c r="AA21" s="50"/>
      <c r="AB21" s="54"/>
    </row>
    <row r="22" spans="1:28" s="2" customFormat="1">
      <c r="A22" s="20">
        <v>663</v>
      </c>
      <c r="B22" s="21" t="s">
        <v>14</v>
      </c>
      <c r="C22" s="22">
        <f>C21</f>
        <v>2000</v>
      </c>
      <c r="D22" s="22">
        <f t="shared" ref="D22:I22" si="20">D21</f>
        <v>5000</v>
      </c>
      <c r="E22" s="22">
        <f t="shared" si="20"/>
        <v>5000</v>
      </c>
      <c r="F22" s="22">
        <f t="shared" si="20"/>
        <v>5000</v>
      </c>
      <c r="G22" s="24">
        <f t="shared" si="20"/>
        <v>0</v>
      </c>
      <c r="H22" s="22">
        <f t="shared" si="20"/>
        <v>5000</v>
      </c>
      <c r="I22" s="22">
        <f t="shared" si="20"/>
        <v>5000</v>
      </c>
      <c r="J22" s="20">
        <v>663</v>
      </c>
      <c r="K22" s="21" t="s">
        <v>14</v>
      </c>
      <c r="L22" s="22">
        <f>L21</f>
        <v>0</v>
      </c>
      <c r="M22" s="22">
        <f t="shared" ref="M22:Q22" si="21">M21</f>
        <v>0</v>
      </c>
      <c r="N22" s="22">
        <f t="shared" si="21"/>
        <v>0</v>
      </c>
      <c r="O22" s="22">
        <f t="shared" si="21"/>
        <v>0</v>
      </c>
      <c r="P22" s="22">
        <f t="shared" si="21"/>
        <v>0</v>
      </c>
      <c r="Q22" s="22">
        <f t="shared" si="21"/>
        <v>0</v>
      </c>
      <c r="R22" s="20">
        <v>663</v>
      </c>
      <c r="S22" s="42" t="s">
        <v>14</v>
      </c>
      <c r="T22" s="51">
        <f>T21</f>
        <v>0</v>
      </c>
      <c r="U22" s="51">
        <f t="shared" ref="U22:AB22" si="22">U21</f>
        <v>0</v>
      </c>
      <c r="V22" s="51">
        <f t="shared" si="22"/>
        <v>0</v>
      </c>
      <c r="W22" s="51">
        <f t="shared" si="22"/>
        <v>5000</v>
      </c>
      <c r="X22" s="51">
        <f t="shared" si="22"/>
        <v>0</v>
      </c>
      <c r="Y22" s="51">
        <f t="shared" si="22"/>
        <v>0</v>
      </c>
      <c r="Z22" s="51">
        <f t="shared" si="22"/>
        <v>0</v>
      </c>
      <c r="AA22" s="51">
        <f t="shared" si="22"/>
        <v>0</v>
      </c>
      <c r="AB22" s="55">
        <f t="shared" si="22"/>
        <v>0</v>
      </c>
    </row>
    <row r="23" spans="1:28">
      <c r="A23" s="18">
        <v>671110</v>
      </c>
      <c r="B23" s="19" t="s">
        <v>4</v>
      </c>
      <c r="C23" s="13">
        <v>170000</v>
      </c>
      <c r="D23" s="13">
        <v>322000</v>
      </c>
      <c r="E23" s="13">
        <v>422000</v>
      </c>
      <c r="F23" s="13">
        <f t="shared" si="4"/>
        <v>617000</v>
      </c>
      <c r="H23" s="13">
        <v>617000</v>
      </c>
      <c r="I23" s="13">
        <v>617000</v>
      </c>
      <c r="J23" s="18">
        <v>671110</v>
      </c>
      <c r="K23" s="19" t="s">
        <v>4</v>
      </c>
      <c r="L23" s="13"/>
      <c r="M23" s="13"/>
      <c r="N23" s="13">
        <v>510000</v>
      </c>
      <c r="O23" s="13">
        <v>100000</v>
      </c>
      <c r="P23" s="13">
        <v>7000</v>
      </c>
      <c r="Q23" s="13"/>
      <c r="R23" s="18">
        <v>671110</v>
      </c>
      <c r="S23" s="41" t="s">
        <v>4</v>
      </c>
      <c r="T23" s="50"/>
      <c r="U23" s="50"/>
      <c r="V23" s="50"/>
      <c r="W23" s="50"/>
      <c r="X23" s="50"/>
      <c r="Y23" s="50"/>
      <c r="Z23" s="50"/>
      <c r="AA23" s="50"/>
      <c r="AB23" s="54"/>
    </row>
    <row r="24" spans="1:28" s="2" customFormat="1">
      <c r="A24" s="20">
        <v>671</v>
      </c>
      <c r="B24" s="21" t="s">
        <v>15</v>
      </c>
      <c r="C24" s="22">
        <f>C23</f>
        <v>170000</v>
      </c>
      <c r="D24" s="22">
        <f t="shared" ref="D24:I24" si="23">D23</f>
        <v>322000</v>
      </c>
      <c r="E24" s="22">
        <f t="shared" si="23"/>
        <v>422000</v>
      </c>
      <c r="F24" s="22">
        <f t="shared" si="23"/>
        <v>617000</v>
      </c>
      <c r="G24" s="24">
        <f t="shared" si="23"/>
        <v>0</v>
      </c>
      <c r="H24" s="22">
        <f t="shared" si="23"/>
        <v>617000</v>
      </c>
      <c r="I24" s="22">
        <f t="shared" si="23"/>
        <v>617000</v>
      </c>
      <c r="J24" s="20">
        <v>671</v>
      </c>
      <c r="K24" s="21" t="s">
        <v>15</v>
      </c>
      <c r="L24" s="22">
        <f>L23</f>
        <v>0</v>
      </c>
      <c r="M24" s="22">
        <f t="shared" ref="M24:Q24" si="24">M23</f>
        <v>0</v>
      </c>
      <c r="N24" s="22">
        <f t="shared" si="24"/>
        <v>510000</v>
      </c>
      <c r="O24" s="22">
        <f t="shared" si="24"/>
        <v>100000</v>
      </c>
      <c r="P24" s="22">
        <f t="shared" si="24"/>
        <v>7000</v>
      </c>
      <c r="Q24" s="22">
        <f t="shared" si="24"/>
        <v>0</v>
      </c>
      <c r="R24" s="20">
        <v>671</v>
      </c>
      <c r="S24" s="42" t="s">
        <v>15</v>
      </c>
      <c r="T24" s="51">
        <f>T23</f>
        <v>0</v>
      </c>
      <c r="U24" s="51">
        <f t="shared" ref="U24:AB24" si="25">U23</f>
        <v>0</v>
      </c>
      <c r="V24" s="51">
        <f t="shared" si="25"/>
        <v>0</v>
      </c>
      <c r="W24" s="51">
        <f t="shared" si="25"/>
        <v>0</v>
      </c>
      <c r="X24" s="51">
        <f t="shared" si="25"/>
        <v>0</v>
      </c>
      <c r="Y24" s="51">
        <f t="shared" si="25"/>
        <v>0</v>
      </c>
      <c r="Z24" s="51">
        <f t="shared" si="25"/>
        <v>0</v>
      </c>
      <c r="AA24" s="51">
        <f t="shared" si="25"/>
        <v>0</v>
      </c>
      <c r="AB24" s="55">
        <f t="shared" si="25"/>
        <v>0</v>
      </c>
    </row>
    <row r="25" spans="1:28">
      <c r="A25" s="18">
        <v>683110</v>
      </c>
      <c r="B25" s="19" t="s">
        <v>5</v>
      </c>
      <c r="C25" s="13">
        <v>30000</v>
      </c>
      <c r="D25" s="13">
        <v>73000</v>
      </c>
      <c r="E25" s="13">
        <v>73000</v>
      </c>
      <c r="F25" s="13">
        <f t="shared" si="4"/>
        <v>100000</v>
      </c>
      <c r="H25" s="13">
        <v>100000</v>
      </c>
      <c r="I25" s="13">
        <v>100000</v>
      </c>
      <c r="J25" s="18">
        <v>683110</v>
      </c>
      <c r="K25" s="19" t="s">
        <v>5</v>
      </c>
      <c r="L25" s="13"/>
      <c r="M25" s="13"/>
      <c r="N25" s="13"/>
      <c r="O25" s="13"/>
      <c r="P25" s="13"/>
      <c r="Q25" s="13"/>
      <c r="R25" s="18">
        <v>683110</v>
      </c>
      <c r="S25" s="41" t="s">
        <v>5</v>
      </c>
      <c r="T25" s="50"/>
      <c r="U25" s="50"/>
      <c r="V25" s="50"/>
      <c r="W25" s="50"/>
      <c r="X25" s="50"/>
      <c r="Y25" s="50">
        <v>30000</v>
      </c>
      <c r="Z25" s="50">
        <v>50000</v>
      </c>
      <c r="AA25" s="50"/>
      <c r="AB25" s="54">
        <v>20000</v>
      </c>
    </row>
    <row r="26" spans="1:28" s="2" customFormat="1">
      <c r="A26" s="20">
        <v>683</v>
      </c>
      <c r="B26" s="21" t="s">
        <v>5</v>
      </c>
      <c r="C26" s="22">
        <f>C25</f>
        <v>30000</v>
      </c>
      <c r="D26" s="22">
        <f t="shared" ref="D26:I26" si="26">D25</f>
        <v>73000</v>
      </c>
      <c r="E26" s="22">
        <f t="shared" si="26"/>
        <v>73000</v>
      </c>
      <c r="F26" s="22">
        <f t="shared" si="26"/>
        <v>100000</v>
      </c>
      <c r="G26" s="24">
        <f t="shared" si="26"/>
        <v>0</v>
      </c>
      <c r="H26" s="22">
        <f t="shared" si="26"/>
        <v>100000</v>
      </c>
      <c r="I26" s="22">
        <f t="shared" si="26"/>
        <v>100000</v>
      </c>
      <c r="J26" s="20">
        <v>683</v>
      </c>
      <c r="K26" s="21" t="s">
        <v>5</v>
      </c>
      <c r="L26" s="22">
        <f>L25</f>
        <v>0</v>
      </c>
      <c r="M26" s="22">
        <f t="shared" ref="M26:Q26" si="27">M25</f>
        <v>0</v>
      </c>
      <c r="N26" s="22">
        <f t="shared" si="27"/>
        <v>0</v>
      </c>
      <c r="O26" s="22">
        <f t="shared" si="27"/>
        <v>0</v>
      </c>
      <c r="P26" s="22">
        <f t="shared" si="27"/>
        <v>0</v>
      </c>
      <c r="Q26" s="22">
        <f t="shared" si="27"/>
        <v>0</v>
      </c>
      <c r="R26" s="20">
        <v>683</v>
      </c>
      <c r="S26" s="42" t="s">
        <v>5</v>
      </c>
      <c r="T26" s="51">
        <f>T25</f>
        <v>0</v>
      </c>
      <c r="U26" s="51">
        <f t="shared" ref="U26:AB26" si="28">U25</f>
        <v>0</v>
      </c>
      <c r="V26" s="51">
        <f t="shared" si="28"/>
        <v>0</v>
      </c>
      <c r="W26" s="51">
        <f t="shared" si="28"/>
        <v>0</v>
      </c>
      <c r="X26" s="51">
        <f t="shared" si="28"/>
        <v>0</v>
      </c>
      <c r="Y26" s="51">
        <f t="shared" si="28"/>
        <v>30000</v>
      </c>
      <c r="Z26" s="51">
        <f t="shared" si="28"/>
        <v>50000</v>
      </c>
      <c r="AA26" s="51">
        <f t="shared" si="28"/>
        <v>0</v>
      </c>
      <c r="AB26" s="55">
        <f t="shared" si="28"/>
        <v>20000</v>
      </c>
    </row>
    <row r="27" spans="1:28" s="2" customFormat="1">
      <c r="A27" s="20">
        <v>6</v>
      </c>
      <c r="B27" s="21" t="s">
        <v>16</v>
      </c>
      <c r="C27" s="22">
        <f t="shared" ref="C27:E27" si="29">C10+C13+C16+C18+C20+C22+C24+C26</f>
        <v>1605300</v>
      </c>
      <c r="D27" s="22">
        <f t="shared" si="29"/>
        <v>3259500</v>
      </c>
      <c r="E27" s="22">
        <f t="shared" si="29"/>
        <v>4696800</v>
      </c>
      <c r="F27" s="22">
        <f>F10+F13+F16+F18+F20+F22+F24+F26</f>
        <v>6369200</v>
      </c>
      <c r="G27" s="24">
        <f t="shared" ref="G27" si="30">G10+G13+G18+G20+G22+G24+G26</f>
        <v>0</v>
      </c>
      <c r="H27" s="22">
        <f>H10+H13+H16+H18+H20+H22+H24+H26</f>
        <v>6491600</v>
      </c>
      <c r="I27" s="22">
        <f>I10+I13+I16+I18+I20+I22+I24+I26</f>
        <v>6617000</v>
      </c>
      <c r="J27" s="20">
        <v>6</v>
      </c>
      <c r="K27" s="21" t="s">
        <v>16</v>
      </c>
      <c r="L27" s="22">
        <f>L10+L13+L18+L20+L22+L24+L26</f>
        <v>5475000</v>
      </c>
      <c r="M27" s="22">
        <f t="shared" ref="M27:Q27" si="31">M10+M13+M18+M20+M22+M24+M26</f>
        <v>8000</v>
      </c>
      <c r="N27" s="22">
        <f t="shared" si="31"/>
        <v>510000</v>
      </c>
      <c r="O27" s="22">
        <f t="shared" si="31"/>
        <v>100000</v>
      </c>
      <c r="P27" s="22">
        <f t="shared" si="31"/>
        <v>7000</v>
      </c>
      <c r="Q27" s="22">
        <f t="shared" si="31"/>
        <v>0</v>
      </c>
      <c r="R27" s="20">
        <v>6</v>
      </c>
      <c r="S27" s="42" t="s">
        <v>16</v>
      </c>
      <c r="T27" s="51">
        <f t="shared" ref="T27:W27" si="32">T10+T13+T16+T18+T20+T22+T24+T26</f>
        <v>51000</v>
      </c>
      <c r="U27" s="51">
        <f t="shared" si="32"/>
        <v>2000</v>
      </c>
      <c r="V27" s="51">
        <f t="shared" si="32"/>
        <v>75000</v>
      </c>
      <c r="W27" s="51">
        <f t="shared" si="32"/>
        <v>5000</v>
      </c>
      <c r="X27" s="51">
        <f>X10+X13+X16+X18+X20+X22+X24+X26</f>
        <v>11000</v>
      </c>
      <c r="Y27" s="51">
        <f t="shared" ref="Y27:AB27" si="33">Y10+Y13+Y16+Y18+Y20+Y22+Y24+Y26</f>
        <v>30000</v>
      </c>
      <c r="Z27" s="51">
        <f t="shared" si="33"/>
        <v>50000</v>
      </c>
      <c r="AA27" s="51">
        <f t="shared" si="33"/>
        <v>13200</v>
      </c>
      <c r="AB27" s="55">
        <f t="shared" si="33"/>
        <v>32000</v>
      </c>
    </row>
    <row r="28" spans="1:28">
      <c r="A28" s="18"/>
      <c r="B28" s="19"/>
      <c r="C28" s="13"/>
      <c r="D28" s="13"/>
      <c r="E28" s="13"/>
      <c r="F28" s="13"/>
      <c r="H28" s="13"/>
      <c r="I28" s="13"/>
      <c r="J28" s="18"/>
      <c r="K28" s="19"/>
      <c r="L28" s="13"/>
      <c r="M28" s="13"/>
      <c r="N28" s="13"/>
      <c r="O28" s="13"/>
      <c r="P28" s="13"/>
      <c r="Q28" s="13"/>
      <c r="R28" s="18"/>
      <c r="S28" s="41"/>
      <c r="T28" s="50"/>
      <c r="U28" s="50"/>
      <c r="V28" s="50"/>
      <c r="W28" s="50"/>
      <c r="X28" s="50"/>
      <c r="Y28" s="50"/>
      <c r="Z28" s="50"/>
      <c r="AA28" s="50"/>
      <c r="AB28" s="54"/>
    </row>
    <row r="29" spans="1:28">
      <c r="A29" s="18">
        <v>721110</v>
      </c>
      <c r="B29" s="19" t="s">
        <v>17</v>
      </c>
      <c r="C29" s="13"/>
      <c r="D29" s="13"/>
      <c r="E29" s="13"/>
      <c r="F29" s="13">
        <f t="shared" si="4"/>
        <v>0</v>
      </c>
      <c r="H29" s="13"/>
      <c r="I29" s="13"/>
      <c r="J29" s="18">
        <v>721110</v>
      </c>
      <c r="K29" s="19" t="s">
        <v>17</v>
      </c>
      <c r="L29" s="13"/>
      <c r="M29" s="13"/>
      <c r="N29" s="13"/>
      <c r="O29" s="13"/>
      <c r="P29" s="13"/>
      <c r="Q29" s="13"/>
      <c r="R29" s="18">
        <v>721110</v>
      </c>
      <c r="S29" s="41" t="s">
        <v>17</v>
      </c>
      <c r="T29" s="50"/>
      <c r="U29" s="50"/>
      <c r="V29" s="50"/>
      <c r="W29" s="50"/>
      <c r="X29" s="50"/>
      <c r="Y29" s="50"/>
      <c r="Z29" s="50"/>
      <c r="AA29" s="50"/>
      <c r="AB29" s="54"/>
    </row>
    <row r="30" spans="1:28" s="2" customFormat="1">
      <c r="A30" s="20">
        <v>721</v>
      </c>
      <c r="B30" s="21" t="s">
        <v>18</v>
      </c>
      <c r="C30" s="22">
        <f>C29</f>
        <v>0</v>
      </c>
      <c r="D30" s="22">
        <f t="shared" ref="D30:I31" si="34">D29</f>
        <v>0</v>
      </c>
      <c r="E30" s="22">
        <f t="shared" si="34"/>
        <v>0</v>
      </c>
      <c r="F30" s="22">
        <f t="shared" si="34"/>
        <v>0</v>
      </c>
      <c r="G30" s="24">
        <f t="shared" si="34"/>
        <v>0</v>
      </c>
      <c r="H30" s="22">
        <f t="shared" si="34"/>
        <v>0</v>
      </c>
      <c r="I30" s="22">
        <f t="shared" si="34"/>
        <v>0</v>
      </c>
      <c r="J30" s="20">
        <v>721</v>
      </c>
      <c r="K30" s="21" t="s">
        <v>18</v>
      </c>
      <c r="L30" s="22">
        <f>L29</f>
        <v>0</v>
      </c>
      <c r="M30" s="22">
        <f t="shared" ref="M30:Q31" si="35">M29</f>
        <v>0</v>
      </c>
      <c r="N30" s="22">
        <f t="shared" si="35"/>
        <v>0</v>
      </c>
      <c r="O30" s="22">
        <f t="shared" si="35"/>
        <v>0</v>
      </c>
      <c r="P30" s="22">
        <f t="shared" si="35"/>
        <v>0</v>
      </c>
      <c r="Q30" s="22">
        <f t="shared" si="35"/>
        <v>0</v>
      </c>
      <c r="R30" s="20">
        <v>721</v>
      </c>
      <c r="S30" s="42" t="s">
        <v>18</v>
      </c>
      <c r="T30" s="51">
        <f>T29</f>
        <v>0</v>
      </c>
      <c r="U30" s="51">
        <f t="shared" ref="U30:AB31" si="36">U29</f>
        <v>0</v>
      </c>
      <c r="V30" s="51">
        <f t="shared" si="36"/>
        <v>0</v>
      </c>
      <c r="W30" s="51">
        <f t="shared" si="36"/>
        <v>0</v>
      </c>
      <c r="X30" s="51">
        <f t="shared" si="36"/>
        <v>0</v>
      </c>
      <c r="Y30" s="51">
        <f t="shared" si="36"/>
        <v>0</v>
      </c>
      <c r="Z30" s="51">
        <f t="shared" si="36"/>
        <v>0</v>
      </c>
      <c r="AA30" s="51">
        <f t="shared" si="36"/>
        <v>0</v>
      </c>
      <c r="AB30" s="55">
        <f t="shared" si="36"/>
        <v>0</v>
      </c>
    </row>
    <row r="31" spans="1:28" s="2" customFormat="1">
      <c r="A31" s="20">
        <v>7</v>
      </c>
      <c r="B31" s="21" t="s">
        <v>19</v>
      </c>
      <c r="C31" s="22">
        <f>C30</f>
        <v>0</v>
      </c>
      <c r="D31" s="22">
        <f t="shared" si="34"/>
        <v>0</v>
      </c>
      <c r="E31" s="22">
        <f t="shared" si="34"/>
        <v>0</v>
      </c>
      <c r="F31" s="22">
        <f t="shared" si="34"/>
        <v>0</v>
      </c>
      <c r="G31" s="24">
        <f t="shared" si="34"/>
        <v>0</v>
      </c>
      <c r="H31" s="22">
        <f t="shared" si="34"/>
        <v>0</v>
      </c>
      <c r="I31" s="22">
        <f t="shared" si="34"/>
        <v>0</v>
      </c>
      <c r="J31" s="20">
        <v>7</v>
      </c>
      <c r="K31" s="21" t="s">
        <v>19</v>
      </c>
      <c r="L31" s="22">
        <f>L30</f>
        <v>0</v>
      </c>
      <c r="M31" s="22">
        <f t="shared" si="35"/>
        <v>0</v>
      </c>
      <c r="N31" s="22">
        <f t="shared" si="35"/>
        <v>0</v>
      </c>
      <c r="O31" s="22">
        <f t="shared" si="35"/>
        <v>0</v>
      </c>
      <c r="P31" s="22">
        <f t="shared" si="35"/>
        <v>0</v>
      </c>
      <c r="Q31" s="22">
        <f t="shared" si="35"/>
        <v>0</v>
      </c>
      <c r="R31" s="20">
        <v>7</v>
      </c>
      <c r="S31" s="42" t="s">
        <v>19</v>
      </c>
      <c r="T31" s="51">
        <f>T30</f>
        <v>0</v>
      </c>
      <c r="U31" s="51">
        <f t="shared" si="36"/>
        <v>0</v>
      </c>
      <c r="V31" s="51">
        <f t="shared" si="36"/>
        <v>0</v>
      </c>
      <c r="W31" s="51">
        <f t="shared" si="36"/>
        <v>0</v>
      </c>
      <c r="X31" s="51">
        <f t="shared" si="36"/>
        <v>0</v>
      </c>
      <c r="Y31" s="51">
        <f t="shared" si="36"/>
        <v>0</v>
      </c>
      <c r="Z31" s="51">
        <f t="shared" si="36"/>
        <v>0</v>
      </c>
      <c r="AA31" s="51">
        <f t="shared" si="36"/>
        <v>0</v>
      </c>
      <c r="AB31" s="55">
        <f t="shared" si="36"/>
        <v>0</v>
      </c>
    </row>
    <row r="32" spans="1:28">
      <c r="A32" s="18"/>
      <c r="B32" s="19"/>
      <c r="C32" s="13"/>
      <c r="D32" s="13"/>
      <c r="E32" s="13"/>
      <c r="F32" s="13"/>
      <c r="H32" s="13"/>
      <c r="I32" s="13"/>
      <c r="J32" s="18"/>
      <c r="K32" s="19"/>
      <c r="L32" s="13"/>
      <c r="M32" s="13"/>
      <c r="N32" s="13"/>
      <c r="O32" s="13"/>
      <c r="P32" s="13"/>
      <c r="Q32" s="13"/>
      <c r="R32" s="18"/>
      <c r="S32" s="41"/>
      <c r="T32" s="50"/>
      <c r="U32" s="50"/>
      <c r="V32" s="50"/>
      <c r="W32" s="50"/>
      <c r="X32" s="50"/>
      <c r="Y32" s="50"/>
      <c r="Z32" s="50"/>
      <c r="AA32" s="50"/>
      <c r="AB32" s="54"/>
    </row>
    <row r="33" spans="1:28" s="2" customFormat="1" ht="15.75">
      <c r="A33" s="20"/>
      <c r="B33" s="23" t="s">
        <v>6</v>
      </c>
      <c r="C33" s="22">
        <f>C27+C31</f>
        <v>1605300</v>
      </c>
      <c r="D33" s="22">
        <f t="shared" ref="D33:I33" si="37">D27+D31</f>
        <v>3259500</v>
      </c>
      <c r="E33" s="22">
        <f t="shared" si="37"/>
        <v>4696800</v>
      </c>
      <c r="F33" s="22">
        <f t="shared" si="37"/>
        <v>6369200</v>
      </c>
      <c r="G33" s="24">
        <f t="shared" si="37"/>
        <v>0</v>
      </c>
      <c r="H33" s="22">
        <f t="shared" si="37"/>
        <v>6491600</v>
      </c>
      <c r="I33" s="22">
        <f t="shared" si="37"/>
        <v>6617000</v>
      </c>
      <c r="J33" s="20"/>
      <c r="K33" s="23" t="s">
        <v>6</v>
      </c>
      <c r="L33" s="22">
        <f>L27+L31</f>
        <v>5475000</v>
      </c>
      <c r="M33" s="22">
        <f t="shared" ref="M33:Q33" si="38">M27+M31</f>
        <v>8000</v>
      </c>
      <c r="N33" s="22">
        <f t="shared" si="38"/>
        <v>510000</v>
      </c>
      <c r="O33" s="22">
        <f t="shared" si="38"/>
        <v>100000</v>
      </c>
      <c r="P33" s="22">
        <f t="shared" si="38"/>
        <v>7000</v>
      </c>
      <c r="Q33" s="22">
        <f t="shared" si="38"/>
        <v>0</v>
      </c>
      <c r="R33" s="20"/>
      <c r="S33" s="42" t="s">
        <v>6</v>
      </c>
      <c r="T33" s="51">
        <f>T27+T31</f>
        <v>51000</v>
      </c>
      <c r="U33" s="51">
        <f t="shared" ref="U33:AB33" si="39">U27+U31</f>
        <v>2000</v>
      </c>
      <c r="V33" s="51">
        <f t="shared" si="39"/>
        <v>75000</v>
      </c>
      <c r="W33" s="51">
        <f t="shared" si="39"/>
        <v>5000</v>
      </c>
      <c r="X33" s="51">
        <f t="shared" si="39"/>
        <v>11000</v>
      </c>
      <c r="Y33" s="51">
        <f t="shared" si="39"/>
        <v>30000</v>
      </c>
      <c r="Z33" s="51">
        <f t="shared" si="39"/>
        <v>50000</v>
      </c>
      <c r="AA33" s="51">
        <f t="shared" si="39"/>
        <v>13200</v>
      </c>
      <c r="AB33" s="55">
        <f t="shared" si="39"/>
        <v>32000</v>
      </c>
    </row>
    <row r="34" spans="1:28">
      <c r="A34" s="64" t="str">
        <f>A1</f>
        <v>MEDICINSKA ŠKOLA BJELOVAR</v>
      </c>
      <c r="B34" s="64"/>
      <c r="C34" s="64"/>
      <c r="D34" s="64"/>
      <c r="J34" s="64" t="str">
        <f>A1</f>
        <v>MEDICINSKA ŠKOLA BJELOVAR</v>
      </c>
      <c r="K34" s="64"/>
      <c r="L34" s="64"/>
      <c r="M34" s="64"/>
      <c r="N34" s="8"/>
      <c r="O34" s="8"/>
      <c r="P34" s="12"/>
      <c r="Q34" s="8"/>
      <c r="R34" s="64" t="str">
        <f>A1</f>
        <v>MEDICINSKA ŠKOLA BJELOVAR</v>
      </c>
      <c r="S34" s="64"/>
      <c r="T34" s="64"/>
      <c r="U34" s="64"/>
      <c r="V34" s="53"/>
      <c r="W34" s="53"/>
      <c r="Z34" s="52"/>
      <c r="AA34" s="52"/>
    </row>
    <row r="35" spans="1:28">
      <c r="A35" s="65" t="str">
        <f>A2</f>
        <v>BJELOVAR, POLJANA DR. FRANJE TUĐMANA 8</v>
      </c>
      <c r="B35" s="65"/>
      <c r="C35" s="65"/>
      <c r="D35" s="65"/>
      <c r="I35" s="33" t="s">
        <v>166</v>
      </c>
      <c r="J35" s="65" t="str">
        <f>A2</f>
        <v>BJELOVAR, POLJANA DR. FRANJE TUĐMANA 8</v>
      </c>
      <c r="K35" s="65"/>
      <c r="L35" s="65"/>
      <c r="M35" s="65"/>
      <c r="N35" s="8"/>
      <c r="O35" s="8"/>
      <c r="P35" s="12"/>
      <c r="Q35" s="32" t="str">
        <f>I35</f>
        <v>str. 2</v>
      </c>
      <c r="R35" s="65" t="str">
        <f>A2</f>
        <v>BJELOVAR, POLJANA DR. FRANJE TUĐMANA 8</v>
      </c>
      <c r="S35" s="65"/>
      <c r="T35" s="65"/>
      <c r="U35" s="65"/>
      <c r="V35" s="53"/>
      <c r="W35" s="53"/>
      <c r="Z35" s="52"/>
      <c r="AA35" s="52"/>
      <c r="AB35" s="57" t="str">
        <f>Q35</f>
        <v>str. 2</v>
      </c>
    </row>
    <row r="36" spans="1:28">
      <c r="A36" s="25"/>
      <c r="B36" s="66" t="str">
        <f>B3</f>
        <v>PLAN PRIHODA I RASHODA ZA 2018. I PROJEKCIJE PRIHODA I RASHODA ZA 2019. I 2020. GODINU</v>
      </c>
      <c r="C36" s="66"/>
      <c r="D36" s="66"/>
      <c r="E36" s="66"/>
      <c r="F36" s="66"/>
      <c r="G36" s="66"/>
      <c r="H36" s="66"/>
      <c r="I36" s="66"/>
      <c r="J36" s="28"/>
      <c r="K36" s="66" t="str">
        <f>B3</f>
        <v>PLAN PRIHODA I RASHODA ZA 2018. I PROJEKCIJE PRIHODA I RASHODA ZA 2019. I 2020. GODINU</v>
      </c>
      <c r="L36" s="66"/>
      <c r="M36" s="66"/>
      <c r="N36" s="66"/>
      <c r="O36" s="66"/>
      <c r="P36" s="66"/>
      <c r="Q36" s="66"/>
      <c r="R36" s="28"/>
      <c r="S36" s="66" t="str">
        <f>B3</f>
        <v>PLAN PRIHODA I RASHODA ZA 2018. I PROJEKCIJE PRIHODA I RASHODA ZA 2019. I 2020. GODINU</v>
      </c>
      <c r="T36" s="66"/>
      <c r="U36" s="66"/>
      <c r="V36" s="66"/>
      <c r="W36" s="66"/>
      <c r="X36" s="66"/>
      <c r="Y36" s="66"/>
      <c r="Z36" s="66"/>
      <c r="AA36" s="66"/>
      <c r="AB36" s="66"/>
    </row>
    <row r="37" spans="1:28">
      <c r="J37" s="1"/>
      <c r="K37" s="3"/>
      <c r="L37" s="8"/>
      <c r="M37" s="8"/>
      <c r="N37" s="8"/>
      <c r="O37" s="8"/>
      <c r="P37" s="12"/>
      <c r="Q37" s="8"/>
      <c r="R37" s="1"/>
      <c r="Z37" s="52"/>
      <c r="AA37" s="52"/>
    </row>
    <row r="38" spans="1:28" ht="15" customHeight="1">
      <c r="A38" s="4"/>
      <c r="B38" s="10"/>
      <c r="C38" s="67" t="str">
        <f>C5</f>
        <v>P L A N    U K U P N O</v>
      </c>
      <c r="D38" s="68"/>
      <c r="E38" s="68"/>
      <c r="F38" s="69"/>
      <c r="H38" s="15" t="s">
        <v>26</v>
      </c>
      <c r="I38" s="13" t="s">
        <v>26</v>
      </c>
      <c r="J38" s="4"/>
      <c r="K38" s="10"/>
      <c r="L38" s="73" t="str">
        <f>L5</f>
        <v>DRŽAVNI PRORAČUN</v>
      </c>
      <c r="M38" s="72"/>
      <c r="N38" s="70" t="str">
        <f>N5</f>
        <v>ŽUPANIJSKI PRORAČUN</v>
      </c>
      <c r="O38" s="71"/>
      <c r="P38" s="71"/>
      <c r="Q38" s="72"/>
      <c r="R38" s="4"/>
      <c r="S38" s="39"/>
      <c r="T38" s="74" t="str">
        <f>T5</f>
        <v>VLASTITI PRIHODI</v>
      </c>
      <c r="U38" s="75"/>
      <c r="V38" s="75"/>
      <c r="W38" s="75"/>
      <c r="X38" s="76"/>
      <c r="Y38" s="75" t="str">
        <f>Y5</f>
        <v>OSTALI PRIHODI</v>
      </c>
      <c r="Z38" s="75"/>
      <c r="AA38" s="75"/>
      <c r="AB38" s="76"/>
    </row>
    <row r="39" spans="1:28" ht="15.75">
      <c r="A39" s="7" t="s">
        <v>7</v>
      </c>
      <c r="B39" s="11" t="s">
        <v>8</v>
      </c>
      <c r="C39" s="61" t="str">
        <f>C6</f>
        <v>2 0 1 8.</v>
      </c>
      <c r="D39" s="62"/>
      <c r="E39" s="62"/>
      <c r="F39" s="63"/>
      <c r="H39" s="14" t="str">
        <f>H6</f>
        <v>2019.</v>
      </c>
      <c r="I39" s="14" t="str">
        <f>I6</f>
        <v>2020.</v>
      </c>
      <c r="J39" s="7" t="s">
        <v>7</v>
      </c>
      <c r="K39" s="11" t="s">
        <v>8</v>
      </c>
      <c r="L39" s="35" t="str">
        <f>L6</f>
        <v>DRŽ. PROR.</v>
      </c>
      <c r="M39" s="35" t="str">
        <f t="shared" ref="M39:Q39" si="40">M6</f>
        <v>VLASTITI</v>
      </c>
      <c r="N39" s="35" t="str">
        <f t="shared" si="40"/>
        <v>DECENTRALIZ.</v>
      </c>
      <c r="O39" s="35" t="str">
        <f t="shared" si="40"/>
        <v>TEK. I INV. ODR.</v>
      </c>
      <c r="P39" s="35" t="str">
        <f t="shared" si="40"/>
        <v>NATJEC.</v>
      </c>
      <c r="Q39" s="35" t="str">
        <f t="shared" si="40"/>
        <v>OSTALO</v>
      </c>
      <c r="R39" s="7" t="s">
        <v>7</v>
      </c>
      <c r="S39" s="11" t="s">
        <v>8</v>
      </c>
      <c r="T39" s="45" t="str">
        <f>T6</f>
        <v>ZAKUP</v>
      </c>
      <c r="U39" s="45" t="str">
        <f t="shared" ref="U39:AB39" si="41">U6</f>
        <v>KAM. I ŠTETE</v>
      </c>
      <c r="V39" s="45" t="str">
        <f t="shared" si="41"/>
        <v>ŠKOLARINA</v>
      </c>
      <c r="W39" s="45" t="str">
        <f t="shared" si="41"/>
        <v>OSTALO</v>
      </c>
      <c r="X39" s="45" t="str">
        <f t="shared" si="41"/>
        <v>VOĆE</v>
      </c>
      <c r="Y39" s="45" t="str">
        <f t="shared" si="41"/>
        <v>KAZALIŠTE</v>
      </c>
      <c r="Z39" s="45" t="str">
        <f t="shared" si="41"/>
        <v>IZLETI</v>
      </c>
      <c r="AA39" s="45" t="str">
        <f t="shared" si="41"/>
        <v>PROJEKT</v>
      </c>
      <c r="AB39" s="58" t="str">
        <f t="shared" si="41"/>
        <v>OSTALO</v>
      </c>
    </row>
    <row r="40" spans="1:28">
      <c r="A40" s="5"/>
      <c r="B40" s="16"/>
      <c r="C40" s="17" t="str">
        <f>C7</f>
        <v>I - III</v>
      </c>
      <c r="D40" s="17" t="str">
        <f>D7</f>
        <v>I - VI</v>
      </c>
      <c r="E40" s="17" t="str">
        <f>E7</f>
        <v>I - IX</v>
      </c>
      <c r="F40" s="17" t="str">
        <f>F7</f>
        <v>2018.</v>
      </c>
      <c r="H40" s="17" t="str">
        <f>H7</f>
        <v>2019.</v>
      </c>
      <c r="I40" s="17" t="str">
        <f>I7</f>
        <v>2020.</v>
      </c>
      <c r="J40" s="5"/>
      <c r="K40" s="16"/>
      <c r="L40" s="36" t="str">
        <f>L7</f>
        <v>2018.</v>
      </c>
      <c r="M40" s="36" t="str">
        <f t="shared" ref="M40:Q40" si="42">M7</f>
        <v>2018.</v>
      </c>
      <c r="N40" s="36" t="str">
        <f t="shared" si="42"/>
        <v>2018.</v>
      </c>
      <c r="O40" s="36" t="str">
        <f t="shared" si="42"/>
        <v>2018.</v>
      </c>
      <c r="P40" s="36" t="str">
        <f t="shared" si="42"/>
        <v>2018.</v>
      </c>
      <c r="Q40" s="36" t="str">
        <f t="shared" si="42"/>
        <v>2018.</v>
      </c>
      <c r="R40" s="5"/>
      <c r="S40" s="40"/>
      <c r="T40" s="48" t="str">
        <f>T7</f>
        <v>2018.</v>
      </c>
      <c r="U40" s="48" t="str">
        <f t="shared" ref="U40:AB40" si="43">U7</f>
        <v>2018.</v>
      </c>
      <c r="V40" s="48" t="str">
        <f t="shared" si="43"/>
        <v>2018.</v>
      </c>
      <c r="W40" s="48" t="str">
        <f t="shared" si="43"/>
        <v>2018.</v>
      </c>
      <c r="X40" s="48" t="str">
        <f t="shared" si="43"/>
        <v>2018.</v>
      </c>
      <c r="Y40" s="48" t="str">
        <f t="shared" si="43"/>
        <v>2018.</v>
      </c>
      <c r="Z40" s="48" t="str">
        <f t="shared" si="43"/>
        <v>2018.</v>
      </c>
      <c r="AA40" s="48" t="str">
        <f t="shared" si="43"/>
        <v>2018.</v>
      </c>
      <c r="AB40" s="59" t="str">
        <f t="shared" si="43"/>
        <v>2018.</v>
      </c>
    </row>
    <row r="41" spans="1:28">
      <c r="A41" s="18">
        <v>311111</v>
      </c>
      <c r="B41" s="19" t="s">
        <v>29</v>
      </c>
      <c r="C41" s="13">
        <v>1044000</v>
      </c>
      <c r="D41" s="13">
        <v>2088000</v>
      </c>
      <c r="E41" s="13">
        <v>3132000</v>
      </c>
      <c r="F41" s="13">
        <f>L41+M41+N41+O41+P41+Q41+T41+U41+V41+W41+X41+Y41+Z41+AA41+AB41</f>
        <v>4175663</v>
      </c>
      <c r="H41" s="13">
        <v>4274034</v>
      </c>
      <c r="I41" s="13">
        <v>4374400</v>
      </c>
      <c r="J41" s="18">
        <v>311111</v>
      </c>
      <c r="K41" s="19" t="s">
        <v>29</v>
      </c>
      <c r="L41" s="34">
        <v>4156000</v>
      </c>
      <c r="M41" s="34">
        <v>3400</v>
      </c>
      <c r="N41" s="34"/>
      <c r="O41" s="34"/>
      <c r="P41" s="34"/>
      <c r="Q41" s="34"/>
      <c r="R41" s="18">
        <v>311111</v>
      </c>
      <c r="S41" s="41" t="s">
        <v>29</v>
      </c>
      <c r="T41" s="49">
        <v>5000</v>
      </c>
      <c r="U41" s="49"/>
      <c r="V41" s="49"/>
      <c r="W41" s="49"/>
      <c r="X41" s="49"/>
      <c r="Y41" s="49"/>
      <c r="Z41" s="49"/>
      <c r="AA41" s="49">
        <v>11263</v>
      </c>
      <c r="AB41" s="60"/>
    </row>
    <row r="42" spans="1:28">
      <c r="A42" s="18">
        <v>311311</v>
      </c>
      <c r="B42" s="19" t="s">
        <v>30</v>
      </c>
      <c r="C42" s="13">
        <v>51000</v>
      </c>
      <c r="D42" s="13">
        <v>104000</v>
      </c>
      <c r="E42" s="13">
        <v>112000</v>
      </c>
      <c r="F42" s="13">
        <f t="shared" ref="F42:F65" si="44">L42+M42+N42+O42+P42+Q42+T42+U42+V42+W42+X42+Y42+Z42+AA42+AB42</f>
        <v>160000</v>
      </c>
      <c r="H42" s="13">
        <v>162000</v>
      </c>
      <c r="I42" s="13">
        <v>165000</v>
      </c>
      <c r="J42" s="18">
        <v>311311</v>
      </c>
      <c r="K42" s="19" t="s">
        <v>30</v>
      </c>
      <c r="L42" s="13">
        <v>160000</v>
      </c>
      <c r="M42" s="13"/>
      <c r="N42" s="13"/>
      <c r="O42" s="13"/>
      <c r="P42" s="13"/>
      <c r="Q42" s="13"/>
      <c r="R42" s="18">
        <v>311311</v>
      </c>
      <c r="S42" s="41" t="s">
        <v>30</v>
      </c>
      <c r="T42" s="50"/>
      <c r="U42" s="50"/>
      <c r="V42" s="50"/>
      <c r="W42" s="50"/>
      <c r="X42" s="50"/>
      <c r="Y42" s="50"/>
      <c r="Z42" s="50"/>
      <c r="AA42" s="50"/>
      <c r="AB42" s="54"/>
    </row>
    <row r="43" spans="1:28" s="2" customFormat="1">
      <c r="A43" s="20">
        <v>311</v>
      </c>
      <c r="B43" s="21" t="s">
        <v>31</v>
      </c>
      <c r="C43" s="22">
        <f>C41+C42</f>
        <v>1095000</v>
      </c>
      <c r="D43" s="22">
        <f t="shared" ref="D43:I43" si="45">D41+D42</f>
        <v>2192000</v>
      </c>
      <c r="E43" s="22">
        <f t="shared" si="45"/>
        <v>3244000</v>
      </c>
      <c r="F43" s="22">
        <f t="shared" si="45"/>
        <v>4335663</v>
      </c>
      <c r="G43" s="24">
        <f t="shared" si="45"/>
        <v>0</v>
      </c>
      <c r="H43" s="22">
        <f t="shared" si="45"/>
        <v>4436034</v>
      </c>
      <c r="I43" s="22">
        <f t="shared" si="45"/>
        <v>4539400</v>
      </c>
      <c r="J43" s="20">
        <v>311</v>
      </c>
      <c r="K43" s="21" t="s">
        <v>31</v>
      </c>
      <c r="L43" s="22">
        <f>L41+L42</f>
        <v>4316000</v>
      </c>
      <c r="M43" s="22">
        <f t="shared" ref="M43:Q43" si="46">M41+M42</f>
        <v>3400</v>
      </c>
      <c r="N43" s="22">
        <f t="shared" si="46"/>
        <v>0</v>
      </c>
      <c r="O43" s="22">
        <f t="shared" si="46"/>
        <v>0</v>
      </c>
      <c r="P43" s="22">
        <f t="shared" si="46"/>
        <v>0</v>
      </c>
      <c r="Q43" s="22">
        <f t="shared" si="46"/>
        <v>0</v>
      </c>
      <c r="R43" s="20">
        <v>311</v>
      </c>
      <c r="S43" s="42" t="s">
        <v>31</v>
      </c>
      <c r="T43" s="51">
        <f>T41+T42</f>
        <v>5000</v>
      </c>
      <c r="U43" s="51">
        <f t="shared" ref="U43:AB43" si="47">U41+U42</f>
        <v>0</v>
      </c>
      <c r="V43" s="51">
        <f t="shared" si="47"/>
        <v>0</v>
      </c>
      <c r="W43" s="51">
        <f t="shared" si="47"/>
        <v>0</v>
      </c>
      <c r="X43" s="51">
        <f t="shared" si="47"/>
        <v>0</v>
      </c>
      <c r="Y43" s="51">
        <f t="shared" si="47"/>
        <v>0</v>
      </c>
      <c r="Z43" s="51">
        <f t="shared" si="47"/>
        <v>0</v>
      </c>
      <c r="AA43" s="51">
        <f t="shared" si="47"/>
        <v>11263</v>
      </c>
      <c r="AB43" s="55">
        <f t="shared" si="47"/>
        <v>0</v>
      </c>
    </row>
    <row r="44" spans="1:28">
      <c r="A44" s="18">
        <v>312121</v>
      </c>
      <c r="B44" s="19" t="s">
        <v>32</v>
      </c>
      <c r="C44" s="13">
        <v>6000</v>
      </c>
      <c r="D44" s="13">
        <v>12000</v>
      </c>
      <c r="E44" s="13">
        <v>18000</v>
      </c>
      <c r="F44" s="13">
        <f t="shared" si="44"/>
        <v>24000</v>
      </c>
      <c r="H44" s="13">
        <v>24000</v>
      </c>
      <c r="I44" s="13">
        <v>24000</v>
      </c>
      <c r="J44" s="18">
        <v>312121</v>
      </c>
      <c r="K44" s="19" t="s">
        <v>32</v>
      </c>
      <c r="L44" s="13">
        <v>24000</v>
      </c>
      <c r="M44" s="13"/>
      <c r="N44" s="13"/>
      <c r="O44" s="13"/>
      <c r="P44" s="13"/>
      <c r="Q44" s="13"/>
      <c r="R44" s="18">
        <v>312121</v>
      </c>
      <c r="S44" s="41" t="s">
        <v>32</v>
      </c>
      <c r="T44" s="50"/>
      <c r="U44" s="50"/>
      <c r="V44" s="50"/>
      <c r="W44" s="50"/>
      <c r="X44" s="50"/>
      <c r="Y44" s="50"/>
      <c r="Z44" s="50"/>
      <c r="AA44" s="50"/>
      <c r="AB44" s="54"/>
    </row>
    <row r="45" spans="1:28" s="27" customFormat="1">
      <c r="A45" s="26">
        <v>312131</v>
      </c>
      <c r="B45" s="19" t="s">
        <v>33</v>
      </c>
      <c r="C45" s="13"/>
      <c r="D45" s="13"/>
      <c r="E45" s="13"/>
      <c r="F45" s="13">
        <f t="shared" si="44"/>
        <v>76000</v>
      </c>
      <c r="G45" s="12"/>
      <c r="H45" s="13">
        <v>76000</v>
      </c>
      <c r="I45" s="13">
        <v>76000</v>
      </c>
      <c r="J45" s="26">
        <v>312131</v>
      </c>
      <c r="K45" s="19" t="s">
        <v>33</v>
      </c>
      <c r="L45" s="13">
        <v>76000</v>
      </c>
      <c r="M45" s="22"/>
      <c r="N45" s="22"/>
      <c r="O45" s="22"/>
      <c r="P45" s="22"/>
      <c r="Q45" s="22"/>
      <c r="R45" s="26">
        <v>312131</v>
      </c>
      <c r="S45" s="41" t="s">
        <v>33</v>
      </c>
      <c r="T45" s="51"/>
      <c r="U45" s="51"/>
      <c r="V45" s="51"/>
      <c r="W45" s="51"/>
      <c r="X45" s="51"/>
      <c r="Y45" s="51"/>
      <c r="Z45" s="51"/>
      <c r="AA45" s="51"/>
      <c r="AB45" s="55"/>
    </row>
    <row r="46" spans="1:28">
      <c r="A46" s="18">
        <v>312141</v>
      </c>
      <c r="B46" s="19" t="s">
        <v>34</v>
      </c>
      <c r="C46" s="13"/>
      <c r="D46" s="13"/>
      <c r="E46" s="13">
        <v>14000</v>
      </c>
      <c r="F46" s="13">
        <f t="shared" si="44"/>
        <v>14000</v>
      </c>
      <c r="H46" s="13">
        <v>14000</v>
      </c>
      <c r="I46" s="13">
        <v>14000</v>
      </c>
      <c r="J46" s="18">
        <v>312141</v>
      </c>
      <c r="K46" s="19" t="s">
        <v>34</v>
      </c>
      <c r="L46" s="13">
        <v>14000</v>
      </c>
      <c r="M46" s="13"/>
      <c r="N46" s="13"/>
      <c r="O46" s="13"/>
      <c r="P46" s="13"/>
      <c r="Q46" s="13"/>
      <c r="R46" s="18">
        <v>312141</v>
      </c>
      <c r="S46" s="41" t="s">
        <v>34</v>
      </c>
      <c r="T46" s="50"/>
      <c r="U46" s="50"/>
      <c r="V46" s="50"/>
      <c r="W46" s="50"/>
      <c r="X46" s="50"/>
      <c r="Y46" s="50"/>
      <c r="Z46" s="50"/>
      <c r="AA46" s="50"/>
      <c r="AB46" s="54"/>
    </row>
    <row r="47" spans="1:28" s="27" customFormat="1">
      <c r="A47" s="26">
        <v>312151</v>
      </c>
      <c r="B47" s="19" t="s">
        <v>35</v>
      </c>
      <c r="C47" s="13">
        <v>4000</v>
      </c>
      <c r="D47" s="13">
        <v>8000</v>
      </c>
      <c r="E47" s="13">
        <v>12000</v>
      </c>
      <c r="F47" s="13">
        <f t="shared" si="44"/>
        <v>18000</v>
      </c>
      <c r="G47" s="12"/>
      <c r="H47" s="13">
        <v>18000</v>
      </c>
      <c r="I47" s="13">
        <v>18000</v>
      </c>
      <c r="J47" s="26">
        <v>312151</v>
      </c>
      <c r="K47" s="19" t="s">
        <v>35</v>
      </c>
      <c r="L47" s="13">
        <v>18000</v>
      </c>
      <c r="M47" s="22"/>
      <c r="N47" s="22"/>
      <c r="O47" s="22"/>
      <c r="P47" s="22"/>
      <c r="Q47" s="22"/>
      <c r="R47" s="26">
        <v>312151</v>
      </c>
      <c r="S47" s="41" t="s">
        <v>35</v>
      </c>
      <c r="T47" s="51"/>
      <c r="U47" s="51"/>
      <c r="V47" s="51"/>
      <c r="W47" s="51"/>
      <c r="X47" s="51"/>
      <c r="Y47" s="51"/>
      <c r="Z47" s="51"/>
      <c r="AA47" s="51"/>
      <c r="AB47" s="55"/>
    </row>
    <row r="48" spans="1:28">
      <c r="A48" s="18">
        <v>312161</v>
      </c>
      <c r="B48" s="19" t="s">
        <v>36</v>
      </c>
      <c r="C48" s="13"/>
      <c r="D48" s="13">
        <v>60000</v>
      </c>
      <c r="E48" s="13">
        <v>60000</v>
      </c>
      <c r="F48" s="13">
        <f t="shared" si="44"/>
        <v>60000</v>
      </c>
      <c r="H48" s="13">
        <v>60000</v>
      </c>
      <c r="I48" s="13">
        <v>60000</v>
      </c>
      <c r="J48" s="18">
        <v>312161</v>
      </c>
      <c r="K48" s="19" t="s">
        <v>36</v>
      </c>
      <c r="L48" s="13">
        <v>60000</v>
      </c>
      <c r="M48" s="13"/>
      <c r="N48" s="13"/>
      <c r="O48" s="13"/>
      <c r="P48" s="13"/>
      <c r="Q48" s="13"/>
      <c r="R48" s="18">
        <v>312161</v>
      </c>
      <c r="S48" s="41" t="s">
        <v>36</v>
      </c>
      <c r="T48" s="50"/>
      <c r="U48" s="50"/>
      <c r="V48" s="50"/>
      <c r="W48" s="50"/>
      <c r="X48" s="50"/>
      <c r="Y48" s="50"/>
      <c r="Z48" s="50"/>
      <c r="AA48" s="50"/>
      <c r="AB48" s="54"/>
    </row>
    <row r="49" spans="1:28">
      <c r="A49" s="20">
        <v>312</v>
      </c>
      <c r="B49" s="21" t="s">
        <v>37</v>
      </c>
      <c r="C49" s="22">
        <f>SUM(C44:C48)</f>
        <v>10000</v>
      </c>
      <c r="D49" s="22">
        <f t="shared" ref="D49:I49" si="48">SUM(D44:D48)</f>
        <v>80000</v>
      </c>
      <c r="E49" s="22">
        <f t="shared" si="48"/>
        <v>104000</v>
      </c>
      <c r="F49" s="22">
        <f t="shared" si="48"/>
        <v>192000</v>
      </c>
      <c r="G49" s="24">
        <f t="shared" si="48"/>
        <v>0</v>
      </c>
      <c r="H49" s="22">
        <f t="shared" si="48"/>
        <v>192000</v>
      </c>
      <c r="I49" s="22">
        <f t="shared" si="48"/>
        <v>192000</v>
      </c>
      <c r="J49" s="20">
        <v>312</v>
      </c>
      <c r="K49" s="21" t="s">
        <v>37</v>
      </c>
      <c r="L49" s="22">
        <f>SUM(L44:L48)</f>
        <v>192000</v>
      </c>
      <c r="M49" s="22">
        <f t="shared" ref="M49:Q49" si="49">SUM(M44:M48)</f>
        <v>0</v>
      </c>
      <c r="N49" s="22">
        <f t="shared" si="49"/>
        <v>0</v>
      </c>
      <c r="O49" s="22">
        <f t="shared" si="49"/>
        <v>0</v>
      </c>
      <c r="P49" s="22">
        <f t="shared" si="49"/>
        <v>0</v>
      </c>
      <c r="Q49" s="22">
        <f t="shared" si="49"/>
        <v>0</v>
      </c>
      <c r="R49" s="20">
        <v>312</v>
      </c>
      <c r="S49" s="42" t="s">
        <v>37</v>
      </c>
      <c r="T49" s="51">
        <f>SUM(T44:T48)</f>
        <v>0</v>
      </c>
      <c r="U49" s="51">
        <f t="shared" ref="U49:AB49" si="50">SUM(U44:U48)</f>
        <v>0</v>
      </c>
      <c r="V49" s="51">
        <f t="shared" si="50"/>
        <v>0</v>
      </c>
      <c r="W49" s="51">
        <f t="shared" si="50"/>
        <v>0</v>
      </c>
      <c r="X49" s="51">
        <f t="shared" si="50"/>
        <v>0</v>
      </c>
      <c r="Y49" s="51">
        <f t="shared" si="50"/>
        <v>0</v>
      </c>
      <c r="Z49" s="51">
        <f t="shared" si="50"/>
        <v>0</v>
      </c>
      <c r="AA49" s="51">
        <f t="shared" si="50"/>
        <v>0</v>
      </c>
      <c r="AB49" s="55">
        <f t="shared" si="50"/>
        <v>0</v>
      </c>
    </row>
    <row r="50" spans="1:28">
      <c r="A50" s="18">
        <v>313211</v>
      </c>
      <c r="B50" s="19" t="s">
        <v>38</v>
      </c>
      <c r="C50" s="13">
        <v>165000</v>
      </c>
      <c r="D50" s="13">
        <v>329000</v>
      </c>
      <c r="E50" s="13">
        <v>487000</v>
      </c>
      <c r="F50" s="13">
        <f t="shared" si="44"/>
        <v>650999</v>
      </c>
      <c r="H50" s="13">
        <v>666154</v>
      </c>
      <c r="I50" s="13">
        <v>681310</v>
      </c>
      <c r="J50" s="18">
        <v>313211</v>
      </c>
      <c r="K50" s="19" t="s">
        <v>38</v>
      </c>
      <c r="L50" s="13">
        <v>648000</v>
      </c>
      <c r="M50" s="13">
        <v>510</v>
      </c>
      <c r="N50" s="13"/>
      <c r="O50" s="13"/>
      <c r="P50" s="13"/>
      <c r="Q50" s="13"/>
      <c r="R50" s="18">
        <v>313211</v>
      </c>
      <c r="S50" s="41" t="s">
        <v>38</v>
      </c>
      <c r="T50" s="50">
        <v>800</v>
      </c>
      <c r="U50" s="50"/>
      <c r="V50" s="50"/>
      <c r="W50" s="50"/>
      <c r="X50" s="50"/>
      <c r="Y50" s="50"/>
      <c r="Z50" s="50"/>
      <c r="AA50" s="50">
        <v>1689</v>
      </c>
      <c r="AB50" s="54"/>
    </row>
    <row r="51" spans="1:28" s="27" customFormat="1">
      <c r="A51" s="26">
        <v>313221</v>
      </c>
      <c r="B51" s="19" t="s">
        <v>39</v>
      </c>
      <c r="C51" s="13">
        <v>6000</v>
      </c>
      <c r="D51" s="13">
        <v>11000</v>
      </c>
      <c r="E51" s="13">
        <v>17000</v>
      </c>
      <c r="F51" s="13">
        <f t="shared" si="44"/>
        <v>22126</v>
      </c>
      <c r="G51" s="12"/>
      <c r="H51" s="13">
        <v>23098</v>
      </c>
      <c r="I51" s="13">
        <v>23070</v>
      </c>
      <c r="J51" s="26">
        <v>313221</v>
      </c>
      <c r="K51" s="19" t="s">
        <v>39</v>
      </c>
      <c r="L51" s="13">
        <v>22000</v>
      </c>
      <c r="M51" s="13">
        <v>20</v>
      </c>
      <c r="N51" s="22"/>
      <c r="O51" s="22"/>
      <c r="P51" s="22"/>
      <c r="Q51" s="22"/>
      <c r="R51" s="26">
        <v>313221</v>
      </c>
      <c r="S51" s="41" t="s">
        <v>39</v>
      </c>
      <c r="T51" s="50">
        <v>50</v>
      </c>
      <c r="U51" s="50"/>
      <c r="V51" s="50"/>
      <c r="W51" s="50"/>
      <c r="X51" s="50"/>
      <c r="Y51" s="50"/>
      <c r="Z51" s="50"/>
      <c r="AA51" s="50">
        <v>56</v>
      </c>
      <c r="AB51" s="54"/>
    </row>
    <row r="52" spans="1:28">
      <c r="A52" s="18">
        <v>313321</v>
      </c>
      <c r="B52" s="19" t="s">
        <v>40</v>
      </c>
      <c r="C52" s="13">
        <v>19000</v>
      </c>
      <c r="D52" s="13">
        <v>38000</v>
      </c>
      <c r="E52" s="13">
        <v>56000</v>
      </c>
      <c r="F52" s="13">
        <f t="shared" si="44"/>
        <v>74412</v>
      </c>
      <c r="H52" s="13">
        <v>76314</v>
      </c>
      <c r="I52" s="13">
        <v>78220</v>
      </c>
      <c r="J52" s="18">
        <v>313321</v>
      </c>
      <c r="K52" s="19" t="s">
        <v>40</v>
      </c>
      <c r="L52" s="13">
        <v>74000</v>
      </c>
      <c r="M52" s="13">
        <v>70</v>
      </c>
      <c r="N52" s="13"/>
      <c r="O52" s="13"/>
      <c r="P52" s="13"/>
      <c r="Q52" s="13"/>
      <c r="R52" s="18">
        <v>313321</v>
      </c>
      <c r="S52" s="41" t="s">
        <v>40</v>
      </c>
      <c r="T52" s="50">
        <v>150</v>
      </c>
      <c r="U52" s="50"/>
      <c r="V52" s="50"/>
      <c r="W52" s="50"/>
      <c r="X52" s="50"/>
      <c r="Y52" s="50"/>
      <c r="Z52" s="50"/>
      <c r="AA52" s="50">
        <v>192</v>
      </c>
      <c r="AB52" s="54"/>
    </row>
    <row r="53" spans="1:28">
      <c r="A53" s="20">
        <v>313</v>
      </c>
      <c r="B53" s="21" t="s">
        <v>41</v>
      </c>
      <c r="C53" s="22">
        <f>C50+C51+C52</f>
        <v>190000</v>
      </c>
      <c r="D53" s="22">
        <f t="shared" ref="D53:I53" si="51">D50+D51+D52</f>
        <v>378000</v>
      </c>
      <c r="E53" s="22">
        <f t="shared" si="51"/>
        <v>560000</v>
      </c>
      <c r="F53" s="22">
        <f t="shared" si="51"/>
        <v>747537</v>
      </c>
      <c r="G53" s="24">
        <f t="shared" si="51"/>
        <v>0</v>
      </c>
      <c r="H53" s="22">
        <f t="shared" si="51"/>
        <v>765566</v>
      </c>
      <c r="I53" s="22">
        <f t="shared" si="51"/>
        <v>782600</v>
      </c>
      <c r="J53" s="20">
        <v>313</v>
      </c>
      <c r="K53" s="21" t="s">
        <v>41</v>
      </c>
      <c r="L53" s="22">
        <f>SUM(L50:L52)</f>
        <v>744000</v>
      </c>
      <c r="M53" s="22">
        <f t="shared" ref="M53:Q53" si="52">SUM(M50:M52)</f>
        <v>600</v>
      </c>
      <c r="N53" s="22">
        <f t="shared" si="52"/>
        <v>0</v>
      </c>
      <c r="O53" s="22">
        <f t="shared" si="52"/>
        <v>0</v>
      </c>
      <c r="P53" s="22">
        <f t="shared" si="52"/>
        <v>0</v>
      </c>
      <c r="Q53" s="22">
        <f t="shared" si="52"/>
        <v>0</v>
      </c>
      <c r="R53" s="20">
        <v>313</v>
      </c>
      <c r="S53" s="42" t="s">
        <v>41</v>
      </c>
      <c r="T53" s="51">
        <f>SUM(T50:T52)</f>
        <v>1000</v>
      </c>
      <c r="U53" s="51">
        <f t="shared" ref="U53:AB53" si="53">SUM(U50:U52)</f>
        <v>0</v>
      </c>
      <c r="V53" s="51">
        <f t="shared" si="53"/>
        <v>0</v>
      </c>
      <c r="W53" s="51">
        <f t="shared" si="53"/>
        <v>0</v>
      </c>
      <c r="X53" s="51">
        <f t="shared" si="53"/>
        <v>0</v>
      </c>
      <c r="Y53" s="51">
        <f t="shared" si="53"/>
        <v>0</v>
      </c>
      <c r="Z53" s="51">
        <f t="shared" si="53"/>
        <v>0</v>
      </c>
      <c r="AA53" s="51">
        <f t="shared" si="53"/>
        <v>1937</v>
      </c>
      <c r="AB53" s="55">
        <f t="shared" si="53"/>
        <v>0</v>
      </c>
    </row>
    <row r="54" spans="1:28" s="2" customFormat="1">
      <c r="A54" s="20">
        <v>31</v>
      </c>
      <c r="B54" s="21" t="s">
        <v>42</v>
      </c>
      <c r="C54" s="22">
        <f>C43+C49+C53</f>
        <v>1295000</v>
      </c>
      <c r="D54" s="22">
        <f t="shared" ref="D54:I54" si="54">D43+D49+D53</f>
        <v>2650000</v>
      </c>
      <c r="E54" s="22">
        <f t="shared" si="54"/>
        <v>3908000</v>
      </c>
      <c r="F54" s="22">
        <f t="shared" si="54"/>
        <v>5275200</v>
      </c>
      <c r="G54" s="24">
        <f t="shared" si="54"/>
        <v>0</v>
      </c>
      <c r="H54" s="22">
        <f t="shared" si="54"/>
        <v>5393600</v>
      </c>
      <c r="I54" s="22">
        <f t="shared" si="54"/>
        <v>5514000</v>
      </c>
      <c r="J54" s="20">
        <v>31</v>
      </c>
      <c r="K54" s="21" t="s">
        <v>42</v>
      </c>
      <c r="L54" s="22">
        <f>L43+L49+L53</f>
        <v>5252000</v>
      </c>
      <c r="M54" s="22">
        <f t="shared" ref="M54:Q54" si="55">M43+M49+M53</f>
        <v>4000</v>
      </c>
      <c r="N54" s="22">
        <f t="shared" si="55"/>
        <v>0</v>
      </c>
      <c r="O54" s="22">
        <f t="shared" si="55"/>
        <v>0</v>
      </c>
      <c r="P54" s="22">
        <f t="shared" si="55"/>
        <v>0</v>
      </c>
      <c r="Q54" s="22">
        <f t="shared" si="55"/>
        <v>0</v>
      </c>
      <c r="R54" s="20">
        <v>31</v>
      </c>
      <c r="S54" s="42" t="s">
        <v>42</v>
      </c>
      <c r="T54" s="51">
        <f>T43+T49+T53</f>
        <v>6000</v>
      </c>
      <c r="U54" s="51">
        <f t="shared" ref="U54:AB54" si="56">U43+U49+U53</f>
        <v>0</v>
      </c>
      <c r="V54" s="51">
        <f t="shared" si="56"/>
        <v>0</v>
      </c>
      <c r="W54" s="51">
        <f t="shared" si="56"/>
        <v>0</v>
      </c>
      <c r="X54" s="51">
        <f t="shared" si="56"/>
        <v>0</v>
      </c>
      <c r="Y54" s="51">
        <f t="shared" si="56"/>
        <v>0</v>
      </c>
      <c r="Z54" s="51">
        <f t="shared" si="56"/>
        <v>0</v>
      </c>
      <c r="AA54" s="51">
        <f t="shared" si="56"/>
        <v>13200</v>
      </c>
      <c r="AB54" s="55">
        <f t="shared" si="56"/>
        <v>0</v>
      </c>
    </row>
    <row r="55" spans="1:28" s="27" customFormat="1">
      <c r="A55" s="26">
        <v>321111</v>
      </c>
      <c r="B55" s="19" t="s">
        <v>43</v>
      </c>
      <c r="C55" s="13">
        <v>12000</v>
      </c>
      <c r="D55" s="13">
        <v>21000</v>
      </c>
      <c r="E55" s="13">
        <v>24000</v>
      </c>
      <c r="F55" s="13">
        <f t="shared" si="44"/>
        <v>32000</v>
      </c>
      <c r="G55" s="12"/>
      <c r="H55" s="13">
        <v>32000</v>
      </c>
      <c r="I55" s="13">
        <v>32000</v>
      </c>
      <c r="J55" s="26">
        <v>321111</v>
      </c>
      <c r="K55" s="19" t="s">
        <v>43</v>
      </c>
      <c r="L55" s="22"/>
      <c r="M55" s="13">
        <v>1000</v>
      </c>
      <c r="N55" s="13">
        <v>27000</v>
      </c>
      <c r="O55" s="13"/>
      <c r="P55" s="13"/>
      <c r="Q55" s="13"/>
      <c r="R55" s="26">
        <v>321111</v>
      </c>
      <c r="S55" s="41" t="s">
        <v>43</v>
      </c>
      <c r="T55" s="50">
        <v>3000</v>
      </c>
      <c r="U55" s="51"/>
      <c r="V55" s="51"/>
      <c r="W55" s="51"/>
      <c r="X55" s="51"/>
      <c r="Y55" s="51"/>
      <c r="Z55" s="51"/>
      <c r="AA55" s="51"/>
      <c r="AB55" s="54">
        <v>1000</v>
      </c>
    </row>
    <row r="56" spans="1:28">
      <c r="A56" s="18">
        <v>321121</v>
      </c>
      <c r="B56" s="19" t="s">
        <v>44</v>
      </c>
      <c r="C56" s="13"/>
      <c r="D56" s="13">
        <v>9000</v>
      </c>
      <c r="E56" s="13">
        <v>9000</v>
      </c>
      <c r="F56" s="13">
        <f t="shared" si="44"/>
        <v>9000</v>
      </c>
      <c r="H56" s="13">
        <v>9000</v>
      </c>
      <c r="I56" s="13">
        <v>9000</v>
      </c>
      <c r="J56" s="18">
        <v>321121</v>
      </c>
      <c r="K56" s="19" t="s">
        <v>44</v>
      </c>
      <c r="L56" s="22"/>
      <c r="M56" s="22"/>
      <c r="N56" s="13"/>
      <c r="O56" s="13"/>
      <c r="P56" s="13"/>
      <c r="Q56" s="13"/>
      <c r="R56" s="18">
        <v>321121</v>
      </c>
      <c r="S56" s="41" t="s">
        <v>44</v>
      </c>
      <c r="T56" s="51"/>
      <c r="U56" s="51"/>
      <c r="V56" s="51"/>
      <c r="W56" s="51"/>
      <c r="X56" s="51"/>
      <c r="Y56" s="51"/>
      <c r="Z56" s="51"/>
      <c r="AA56" s="51"/>
      <c r="AB56" s="54">
        <v>9000</v>
      </c>
    </row>
    <row r="57" spans="1:28">
      <c r="A57" s="18">
        <v>321131</v>
      </c>
      <c r="B57" s="19" t="s">
        <v>45</v>
      </c>
      <c r="C57" s="13">
        <v>6000</v>
      </c>
      <c r="D57" s="13">
        <v>8000</v>
      </c>
      <c r="E57" s="13">
        <v>10000</v>
      </c>
      <c r="F57" s="13">
        <f t="shared" si="44"/>
        <v>14000</v>
      </c>
      <c r="H57" s="13">
        <v>14000</v>
      </c>
      <c r="I57" s="13">
        <v>14000</v>
      </c>
      <c r="J57" s="18">
        <v>321131</v>
      </c>
      <c r="K57" s="19" t="s">
        <v>45</v>
      </c>
      <c r="L57" s="13"/>
      <c r="M57" s="13"/>
      <c r="N57" s="13">
        <v>11000</v>
      </c>
      <c r="O57" s="13"/>
      <c r="P57" s="13"/>
      <c r="Q57" s="13"/>
      <c r="R57" s="18">
        <v>321131</v>
      </c>
      <c r="S57" s="41" t="s">
        <v>45</v>
      </c>
      <c r="T57" s="50">
        <v>3000</v>
      </c>
      <c r="U57" s="50"/>
      <c r="V57" s="50"/>
      <c r="W57" s="50"/>
      <c r="X57" s="50"/>
      <c r="Y57" s="50"/>
      <c r="Z57" s="50"/>
      <c r="AA57" s="50"/>
      <c r="AB57" s="54"/>
    </row>
    <row r="58" spans="1:28" s="27" customFormat="1">
      <c r="A58" s="26">
        <v>321141</v>
      </c>
      <c r="B58" s="19" t="s">
        <v>46</v>
      </c>
      <c r="C58" s="13"/>
      <c r="D58" s="13"/>
      <c r="E58" s="13"/>
      <c r="F58" s="13">
        <f t="shared" si="44"/>
        <v>0</v>
      </c>
      <c r="G58" s="12"/>
      <c r="H58" s="13"/>
      <c r="I58" s="13"/>
      <c r="J58" s="26">
        <v>321141</v>
      </c>
      <c r="K58" s="19" t="s">
        <v>46</v>
      </c>
      <c r="L58" s="13"/>
      <c r="M58" s="13"/>
      <c r="N58" s="13"/>
      <c r="O58" s="13"/>
      <c r="P58" s="13"/>
      <c r="Q58" s="13"/>
      <c r="R58" s="26">
        <v>321141</v>
      </c>
      <c r="S58" s="41" t="s">
        <v>46</v>
      </c>
      <c r="T58" s="50"/>
      <c r="U58" s="50"/>
      <c r="V58" s="50"/>
      <c r="W58" s="50"/>
      <c r="X58" s="50"/>
      <c r="Y58" s="50"/>
      <c r="Z58" s="50"/>
      <c r="AA58" s="50"/>
      <c r="AB58" s="54"/>
    </row>
    <row r="59" spans="1:28" s="27" customFormat="1">
      <c r="A59" s="26">
        <v>321151</v>
      </c>
      <c r="B59" s="19" t="s">
        <v>47</v>
      </c>
      <c r="C59" s="13">
        <v>4000</v>
      </c>
      <c r="D59" s="13">
        <v>8000</v>
      </c>
      <c r="E59" s="13">
        <v>11000</v>
      </c>
      <c r="F59" s="13">
        <f t="shared" si="44"/>
        <v>18000</v>
      </c>
      <c r="G59" s="12"/>
      <c r="H59" s="13">
        <v>18000</v>
      </c>
      <c r="I59" s="13">
        <v>18000</v>
      </c>
      <c r="J59" s="26">
        <v>321151</v>
      </c>
      <c r="K59" s="19" t="s">
        <v>47</v>
      </c>
      <c r="L59" s="22"/>
      <c r="M59" s="13">
        <v>1000</v>
      </c>
      <c r="N59" s="13">
        <v>14000</v>
      </c>
      <c r="O59" s="13"/>
      <c r="P59" s="13"/>
      <c r="Q59" s="13"/>
      <c r="R59" s="26">
        <v>321151</v>
      </c>
      <c r="S59" s="41" t="s">
        <v>47</v>
      </c>
      <c r="T59" s="50">
        <v>2000</v>
      </c>
      <c r="U59" s="51"/>
      <c r="V59" s="51"/>
      <c r="W59" s="51"/>
      <c r="X59" s="51"/>
      <c r="Y59" s="51"/>
      <c r="Z59" s="51"/>
      <c r="AA59" s="51"/>
      <c r="AB59" s="54">
        <v>1000</v>
      </c>
    </row>
    <row r="60" spans="1:28">
      <c r="A60" s="18">
        <v>321161</v>
      </c>
      <c r="B60" s="19" t="s">
        <v>48</v>
      </c>
      <c r="C60" s="13"/>
      <c r="D60" s="13"/>
      <c r="E60" s="13"/>
      <c r="F60" s="13">
        <f t="shared" si="44"/>
        <v>0</v>
      </c>
      <c r="H60" s="13"/>
      <c r="I60" s="13"/>
      <c r="J60" s="18">
        <v>321161</v>
      </c>
      <c r="K60" s="19" t="s">
        <v>48</v>
      </c>
      <c r="L60" s="22"/>
      <c r="M60" s="22"/>
      <c r="N60" s="22"/>
      <c r="O60" s="22"/>
      <c r="P60" s="22"/>
      <c r="Q60" s="22"/>
      <c r="R60" s="18">
        <v>321161</v>
      </c>
      <c r="S60" s="41" t="s">
        <v>48</v>
      </c>
      <c r="T60" s="51"/>
      <c r="U60" s="51"/>
      <c r="V60" s="51"/>
      <c r="W60" s="51"/>
      <c r="X60" s="51"/>
      <c r="Y60" s="51"/>
      <c r="Z60" s="51"/>
      <c r="AA60" s="51"/>
      <c r="AB60" s="55"/>
    </row>
    <row r="61" spans="1:28" s="2" customFormat="1">
      <c r="A61" s="20">
        <v>3211</v>
      </c>
      <c r="B61" s="21" t="s">
        <v>49</v>
      </c>
      <c r="C61" s="22">
        <f>SUM(C55:C60)</f>
        <v>22000</v>
      </c>
      <c r="D61" s="22">
        <f t="shared" ref="D61:I61" si="57">SUM(D55:D60)</f>
        <v>46000</v>
      </c>
      <c r="E61" s="22">
        <f t="shared" si="57"/>
        <v>54000</v>
      </c>
      <c r="F61" s="22">
        <f t="shared" si="57"/>
        <v>73000</v>
      </c>
      <c r="G61" s="24">
        <f t="shared" si="57"/>
        <v>0</v>
      </c>
      <c r="H61" s="22">
        <f t="shared" si="57"/>
        <v>73000</v>
      </c>
      <c r="I61" s="22">
        <f t="shared" si="57"/>
        <v>73000</v>
      </c>
      <c r="J61" s="20">
        <v>3211</v>
      </c>
      <c r="K61" s="21" t="s">
        <v>49</v>
      </c>
      <c r="L61" s="22">
        <f>SUM(L55:L60)</f>
        <v>0</v>
      </c>
      <c r="M61" s="22">
        <f t="shared" ref="M61:Q61" si="58">SUM(M55:M60)</f>
        <v>2000</v>
      </c>
      <c r="N61" s="22">
        <f t="shared" si="58"/>
        <v>52000</v>
      </c>
      <c r="O61" s="22">
        <f t="shared" si="58"/>
        <v>0</v>
      </c>
      <c r="P61" s="22">
        <f t="shared" si="58"/>
        <v>0</v>
      </c>
      <c r="Q61" s="22">
        <f t="shared" si="58"/>
        <v>0</v>
      </c>
      <c r="R61" s="20">
        <v>3211</v>
      </c>
      <c r="S61" s="42" t="s">
        <v>49</v>
      </c>
      <c r="T61" s="51">
        <f>SUM(T55:T60)</f>
        <v>8000</v>
      </c>
      <c r="U61" s="51">
        <f t="shared" ref="U61:AB61" si="59">SUM(U55:U60)</f>
        <v>0</v>
      </c>
      <c r="V61" s="51">
        <f t="shared" si="59"/>
        <v>0</v>
      </c>
      <c r="W61" s="51">
        <f t="shared" si="59"/>
        <v>0</v>
      </c>
      <c r="X61" s="51">
        <f t="shared" si="59"/>
        <v>0</v>
      </c>
      <c r="Y61" s="51">
        <f t="shared" si="59"/>
        <v>0</v>
      </c>
      <c r="Z61" s="51">
        <f t="shared" si="59"/>
        <v>0</v>
      </c>
      <c r="AA61" s="51">
        <f t="shared" si="59"/>
        <v>0</v>
      </c>
      <c r="AB61" s="55">
        <f t="shared" si="59"/>
        <v>11000</v>
      </c>
    </row>
    <row r="62" spans="1:28">
      <c r="A62" s="18">
        <v>321211</v>
      </c>
      <c r="B62" s="19" t="s">
        <v>50</v>
      </c>
      <c r="C62" s="13">
        <v>18000</v>
      </c>
      <c r="D62" s="13">
        <v>36000</v>
      </c>
      <c r="E62" s="13">
        <v>48000</v>
      </c>
      <c r="F62" s="13">
        <f t="shared" si="44"/>
        <v>65000</v>
      </c>
      <c r="H62" s="13">
        <v>65000</v>
      </c>
      <c r="I62" s="13">
        <v>65000</v>
      </c>
      <c r="J62" s="18">
        <v>321211</v>
      </c>
      <c r="K62" s="19" t="s">
        <v>50</v>
      </c>
      <c r="L62" s="13"/>
      <c r="M62" s="13"/>
      <c r="N62" s="13">
        <v>65000</v>
      </c>
      <c r="O62" s="13"/>
      <c r="P62" s="13"/>
      <c r="Q62" s="13"/>
      <c r="R62" s="18">
        <v>321211</v>
      </c>
      <c r="S62" s="41" t="s">
        <v>50</v>
      </c>
      <c r="T62" s="50"/>
      <c r="U62" s="50"/>
      <c r="V62" s="50"/>
      <c r="W62" s="50"/>
      <c r="X62" s="50"/>
      <c r="Y62" s="50"/>
      <c r="Z62" s="50"/>
      <c r="AA62" s="50"/>
      <c r="AB62" s="54"/>
    </row>
    <row r="63" spans="1:28" s="2" customFormat="1">
      <c r="A63" s="20">
        <v>3212</v>
      </c>
      <c r="B63" s="21" t="s">
        <v>51</v>
      </c>
      <c r="C63" s="22">
        <f>C62</f>
        <v>18000</v>
      </c>
      <c r="D63" s="22">
        <f t="shared" ref="D63:I63" si="60">D62</f>
        <v>36000</v>
      </c>
      <c r="E63" s="22">
        <f t="shared" si="60"/>
        <v>48000</v>
      </c>
      <c r="F63" s="22">
        <f t="shared" si="60"/>
        <v>65000</v>
      </c>
      <c r="G63" s="24">
        <f t="shared" si="60"/>
        <v>0</v>
      </c>
      <c r="H63" s="22">
        <f t="shared" si="60"/>
        <v>65000</v>
      </c>
      <c r="I63" s="22">
        <f t="shared" si="60"/>
        <v>65000</v>
      </c>
      <c r="J63" s="20">
        <v>3212</v>
      </c>
      <c r="K63" s="21" t="s">
        <v>51</v>
      </c>
      <c r="L63" s="13">
        <f>L62</f>
        <v>0</v>
      </c>
      <c r="M63" s="13">
        <f t="shared" ref="M63:Q63" si="61">M62</f>
        <v>0</v>
      </c>
      <c r="N63" s="22">
        <f t="shared" si="61"/>
        <v>65000</v>
      </c>
      <c r="O63" s="13">
        <f t="shared" si="61"/>
        <v>0</v>
      </c>
      <c r="P63" s="13">
        <f t="shared" si="61"/>
        <v>0</v>
      </c>
      <c r="Q63" s="13">
        <f t="shared" si="61"/>
        <v>0</v>
      </c>
      <c r="R63" s="20">
        <v>3212</v>
      </c>
      <c r="S63" s="42" t="s">
        <v>51</v>
      </c>
      <c r="T63" s="50">
        <f>T62</f>
        <v>0</v>
      </c>
      <c r="U63" s="50">
        <f t="shared" ref="U63:AB63" si="62">U62</f>
        <v>0</v>
      </c>
      <c r="V63" s="50">
        <f t="shared" si="62"/>
        <v>0</v>
      </c>
      <c r="W63" s="50">
        <f t="shared" si="62"/>
        <v>0</v>
      </c>
      <c r="X63" s="50">
        <f t="shared" si="62"/>
        <v>0</v>
      </c>
      <c r="Y63" s="50">
        <f t="shared" si="62"/>
        <v>0</v>
      </c>
      <c r="Z63" s="50">
        <f t="shared" si="62"/>
        <v>0</v>
      </c>
      <c r="AA63" s="50">
        <f t="shared" si="62"/>
        <v>0</v>
      </c>
      <c r="AB63" s="54">
        <f t="shared" si="62"/>
        <v>0</v>
      </c>
    </row>
    <row r="64" spans="1:28">
      <c r="A64" s="4">
        <v>321311</v>
      </c>
      <c r="B64" s="6" t="s">
        <v>52</v>
      </c>
      <c r="C64" s="9">
        <v>1000</v>
      </c>
      <c r="D64" s="9">
        <v>2000</v>
      </c>
      <c r="E64" s="9">
        <v>4000</v>
      </c>
      <c r="F64" s="13">
        <f t="shared" si="44"/>
        <v>5000</v>
      </c>
      <c r="H64" s="9">
        <v>5000</v>
      </c>
      <c r="I64" s="9">
        <v>5000</v>
      </c>
      <c r="J64" s="4">
        <v>321311</v>
      </c>
      <c r="K64" s="6" t="s">
        <v>52</v>
      </c>
      <c r="L64" s="13"/>
      <c r="M64" s="13"/>
      <c r="N64" s="13">
        <v>5000</v>
      </c>
      <c r="O64" s="13"/>
      <c r="P64" s="13"/>
      <c r="Q64" s="13"/>
      <c r="R64" s="4">
        <v>321311</v>
      </c>
      <c r="S64" s="43" t="s">
        <v>52</v>
      </c>
      <c r="T64" s="50"/>
      <c r="U64" s="50"/>
      <c r="V64" s="50"/>
      <c r="W64" s="50"/>
      <c r="X64" s="50"/>
      <c r="Y64" s="50"/>
      <c r="Z64" s="50"/>
      <c r="AA64" s="50"/>
      <c r="AB64" s="54"/>
    </row>
    <row r="65" spans="1:28">
      <c r="A65" s="18">
        <v>321321</v>
      </c>
      <c r="B65" s="19" t="s">
        <v>53</v>
      </c>
      <c r="C65" s="13">
        <v>1000</v>
      </c>
      <c r="D65" s="13">
        <v>1000</v>
      </c>
      <c r="E65" s="13">
        <v>1000</v>
      </c>
      <c r="F65" s="13">
        <f t="shared" si="44"/>
        <v>1000</v>
      </c>
      <c r="H65" s="13">
        <v>1000</v>
      </c>
      <c r="I65" s="13">
        <v>1000</v>
      </c>
      <c r="J65" s="18">
        <v>321321</v>
      </c>
      <c r="K65" s="19" t="s">
        <v>53</v>
      </c>
      <c r="L65" s="13"/>
      <c r="M65" s="13"/>
      <c r="N65" s="13">
        <v>1000</v>
      </c>
      <c r="O65" s="13"/>
      <c r="P65" s="13"/>
      <c r="Q65" s="13"/>
      <c r="R65" s="18">
        <v>321321</v>
      </c>
      <c r="S65" s="41" t="s">
        <v>53</v>
      </c>
      <c r="T65" s="50"/>
      <c r="U65" s="50"/>
      <c r="V65" s="50"/>
      <c r="W65" s="50"/>
      <c r="X65" s="50"/>
      <c r="Y65" s="50"/>
      <c r="Z65" s="50"/>
      <c r="AA65" s="50"/>
      <c r="AB65" s="54"/>
    </row>
    <row r="66" spans="1:28">
      <c r="A66" s="20">
        <v>3213</v>
      </c>
      <c r="B66" s="21" t="s">
        <v>54</v>
      </c>
      <c r="C66" s="22">
        <f>C64+C65</f>
        <v>2000</v>
      </c>
      <c r="D66" s="22">
        <f t="shared" ref="D66:I66" si="63">D64+D65</f>
        <v>3000</v>
      </c>
      <c r="E66" s="22">
        <f t="shared" si="63"/>
        <v>5000</v>
      </c>
      <c r="F66" s="22">
        <f t="shared" si="63"/>
        <v>6000</v>
      </c>
      <c r="G66" s="24">
        <f t="shared" si="63"/>
        <v>0</v>
      </c>
      <c r="H66" s="22">
        <f t="shared" si="63"/>
        <v>6000</v>
      </c>
      <c r="I66" s="22">
        <f t="shared" si="63"/>
        <v>6000</v>
      </c>
      <c r="J66" s="20">
        <v>3213</v>
      </c>
      <c r="K66" s="21" t="s">
        <v>54</v>
      </c>
      <c r="L66" s="22">
        <f>L64+L65</f>
        <v>0</v>
      </c>
      <c r="M66" s="22">
        <f t="shared" ref="M66:Q66" si="64">M64+M65</f>
        <v>0</v>
      </c>
      <c r="N66" s="22">
        <f t="shared" si="64"/>
        <v>6000</v>
      </c>
      <c r="O66" s="22">
        <f t="shared" si="64"/>
        <v>0</v>
      </c>
      <c r="P66" s="22">
        <f t="shared" si="64"/>
        <v>0</v>
      </c>
      <c r="Q66" s="22">
        <f t="shared" si="64"/>
        <v>0</v>
      </c>
      <c r="R66" s="20">
        <v>3213</v>
      </c>
      <c r="S66" s="42" t="s">
        <v>54</v>
      </c>
      <c r="T66" s="51">
        <f>T64+T65</f>
        <v>0</v>
      </c>
      <c r="U66" s="51">
        <f t="shared" ref="U66:AB66" si="65">U64+U65</f>
        <v>0</v>
      </c>
      <c r="V66" s="51">
        <f t="shared" si="65"/>
        <v>0</v>
      </c>
      <c r="W66" s="51">
        <f t="shared" si="65"/>
        <v>0</v>
      </c>
      <c r="X66" s="51">
        <f t="shared" si="65"/>
        <v>0</v>
      </c>
      <c r="Y66" s="51">
        <f t="shared" si="65"/>
        <v>0</v>
      </c>
      <c r="Z66" s="51">
        <f t="shared" si="65"/>
        <v>0</v>
      </c>
      <c r="AA66" s="51">
        <f t="shared" si="65"/>
        <v>0</v>
      </c>
      <c r="AB66" s="55">
        <f t="shared" si="65"/>
        <v>0</v>
      </c>
    </row>
    <row r="67" spans="1:28">
      <c r="A67" s="64" t="str">
        <f>A1</f>
        <v>MEDICINSKA ŠKOLA BJELOVAR</v>
      </c>
      <c r="B67" s="64"/>
      <c r="C67" s="64"/>
      <c r="D67" s="64"/>
      <c r="J67" s="64" t="str">
        <f>A1</f>
        <v>MEDICINSKA ŠKOLA BJELOVAR</v>
      </c>
      <c r="K67" s="64"/>
      <c r="L67" s="64"/>
      <c r="M67" s="64"/>
      <c r="N67" s="8"/>
      <c r="O67" s="8"/>
      <c r="P67" s="12"/>
      <c r="Q67" s="8"/>
      <c r="R67" s="64" t="str">
        <f>A1</f>
        <v>MEDICINSKA ŠKOLA BJELOVAR</v>
      </c>
      <c r="S67" s="64"/>
      <c r="T67" s="64"/>
      <c r="U67" s="64"/>
      <c r="V67" s="53"/>
      <c r="W67" s="53"/>
      <c r="Z67" s="52"/>
      <c r="AA67" s="52"/>
    </row>
    <row r="68" spans="1:28">
      <c r="A68" s="65" t="str">
        <f>A2</f>
        <v>BJELOVAR, POLJANA DR. FRANJE TUĐMANA 8</v>
      </c>
      <c r="B68" s="65"/>
      <c r="C68" s="65"/>
      <c r="D68" s="65"/>
      <c r="I68" s="33" t="s">
        <v>167</v>
      </c>
      <c r="J68" s="65" t="str">
        <f>A2</f>
        <v>BJELOVAR, POLJANA DR. FRANJE TUĐMANA 8</v>
      </c>
      <c r="K68" s="65"/>
      <c r="L68" s="65"/>
      <c r="M68" s="65"/>
      <c r="N68" s="8"/>
      <c r="O68" s="8"/>
      <c r="P68" s="12"/>
      <c r="Q68" s="32" t="str">
        <f>I68</f>
        <v>str. 3</v>
      </c>
      <c r="R68" s="65" t="str">
        <f>A2</f>
        <v>BJELOVAR, POLJANA DR. FRANJE TUĐMANA 8</v>
      </c>
      <c r="S68" s="65"/>
      <c r="T68" s="65"/>
      <c r="U68" s="65"/>
      <c r="V68" s="53"/>
      <c r="W68" s="53"/>
      <c r="Z68" s="52"/>
      <c r="AA68" s="52"/>
      <c r="AB68" s="57" t="str">
        <f>Q68</f>
        <v>str. 3</v>
      </c>
    </row>
    <row r="69" spans="1:28">
      <c r="A69" s="25"/>
      <c r="B69" s="66" t="str">
        <f>B3</f>
        <v>PLAN PRIHODA I RASHODA ZA 2018. I PROJEKCIJE PRIHODA I RASHODA ZA 2019. I 2020. GODINU</v>
      </c>
      <c r="C69" s="66"/>
      <c r="D69" s="66"/>
      <c r="E69" s="66"/>
      <c r="F69" s="66"/>
      <c r="G69" s="66"/>
      <c r="H69" s="66"/>
      <c r="I69" s="66"/>
      <c r="J69" s="28"/>
      <c r="K69" s="66" t="str">
        <f>B3</f>
        <v>PLAN PRIHODA I RASHODA ZA 2018. I PROJEKCIJE PRIHODA I RASHODA ZA 2019. I 2020. GODINU</v>
      </c>
      <c r="L69" s="66"/>
      <c r="M69" s="66"/>
      <c r="N69" s="66"/>
      <c r="O69" s="66"/>
      <c r="P69" s="66"/>
      <c r="Q69" s="66"/>
      <c r="R69" s="28"/>
      <c r="S69" s="66" t="str">
        <f>B3</f>
        <v>PLAN PRIHODA I RASHODA ZA 2018. I PROJEKCIJE PRIHODA I RASHODA ZA 2019. I 2020. GODINU</v>
      </c>
      <c r="T69" s="66"/>
      <c r="U69" s="66"/>
      <c r="V69" s="66"/>
      <c r="W69" s="66"/>
      <c r="X69" s="66"/>
      <c r="Y69" s="66"/>
      <c r="Z69" s="66"/>
      <c r="AA69" s="66"/>
      <c r="AB69" s="66"/>
    </row>
    <row r="70" spans="1:28">
      <c r="J70" s="1"/>
      <c r="K70" s="3"/>
      <c r="L70" s="8"/>
      <c r="M70" s="8"/>
      <c r="N70" s="8"/>
      <c r="O70" s="8"/>
      <c r="P70" s="12"/>
      <c r="Q70" s="8"/>
      <c r="R70" s="1"/>
      <c r="Z70" s="52"/>
      <c r="AA70" s="52"/>
    </row>
    <row r="71" spans="1:28" ht="15" customHeight="1">
      <c r="A71" s="4"/>
      <c r="B71" s="10"/>
      <c r="C71" s="67" t="str">
        <f>C5</f>
        <v>P L A N    U K U P N O</v>
      </c>
      <c r="D71" s="68"/>
      <c r="E71" s="68"/>
      <c r="F71" s="69"/>
      <c r="H71" s="15" t="s">
        <v>26</v>
      </c>
      <c r="I71" s="13" t="s">
        <v>26</v>
      </c>
      <c r="J71" s="4"/>
      <c r="K71" s="10"/>
      <c r="L71" s="73" t="str">
        <f>L5</f>
        <v>DRŽAVNI PRORAČUN</v>
      </c>
      <c r="M71" s="72"/>
      <c r="N71" s="70" t="str">
        <f>N5</f>
        <v>ŽUPANIJSKI PRORAČUN</v>
      </c>
      <c r="O71" s="71"/>
      <c r="P71" s="71"/>
      <c r="Q71" s="72"/>
      <c r="R71" s="4"/>
      <c r="S71" s="39"/>
      <c r="T71" s="74" t="str">
        <f>T5</f>
        <v>VLASTITI PRIHODI</v>
      </c>
      <c r="U71" s="75"/>
      <c r="V71" s="75"/>
      <c r="W71" s="75"/>
      <c r="X71" s="76"/>
      <c r="Y71" s="75" t="str">
        <f>Y5</f>
        <v>OSTALI PRIHODI</v>
      </c>
      <c r="Z71" s="75"/>
      <c r="AA71" s="75"/>
      <c r="AB71" s="76"/>
    </row>
    <row r="72" spans="1:28" ht="15.75">
      <c r="A72" s="7" t="s">
        <v>7</v>
      </c>
      <c r="B72" s="11" t="s">
        <v>8</v>
      </c>
      <c r="C72" s="61" t="str">
        <f>C6</f>
        <v>2 0 1 8.</v>
      </c>
      <c r="D72" s="62"/>
      <c r="E72" s="62"/>
      <c r="F72" s="63"/>
      <c r="H72" s="14" t="str">
        <f>H6</f>
        <v>2019.</v>
      </c>
      <c r="I72" s="14" t="str">
        <f>I6</f>
        <v>2020.</v>
      </c>
      <c r="J72" s="7" t="s">
        <v>7</v>
      </c>
      <c r="K72" s="11" t="s">
        <v>8</v>
      </c>
      <c r="L72" s="35" t="str">
        <f>L6</f>
        <v>DRŽ. PROR.</v>
      </c>
      <c r="M72" s="35" t="str">
        <f t="shared" ref="M72:Q72" si="66">M6</f>
        <v>VLASTITI</v>
      </c>
      <c r="N72" s="35" t="str">
        <f t="shared" si="66"/>
        <v>DECENTRALIZ.</v>
      </c>
      <c r="O72" s="35" t="str">
        <f t="shared" si="66"/>
        <v>TEK. I INV. ODR.</v>
      </c>
      <c r="P72" s="35" t="str">
        <f t="shared" si="66"/>
        <v>NATJEC.</v>
      </c>
      <c r="Q72" s="35" t="str">
        <f t="shared" si="66"/>
        <v>OSTALO</v>
      </c>
      <c r="R72" s="7" t="s">
        <v>7</v>
      </c>
      <c r="S72" s="11" t="s">
        <v>8</v>
      </c>
      <c r="T72" s="45" t="str">
        <f>T6</f>
        <v>ZAKUP</v>
      </c>
      <c r="U72" s="45" t="str">
        <f t="shared" ref="U72:AB72" si="67">U6</f>
        <v>KAM. I ŠTETE</v>
      </c>
      <c r="V72" s="45" t="str">
        <f t="shared" si="67"/>
        <v>ŠKOLARINA</v>
      </c>
      <c r="W72" s="45" t="str">
        <f t="shared" si="67"/>
        <v>OSTALO</v>
      </c>
      <c r="X72" s="45" t="str">
        <f t="shared" si="67"/>
        <v>VOĆE</v>
      </c>
      <c r="Y72" s="45" t="str">
        <f t="shared" si="67"/>
        <v>KAZALIŠTE</v>
      </c>
      <c r="Z72" s="45" t="str">
        <f t="shared" si="67"/>
        <v>IZLETI</v>
      </c>
      <c r="AA72" s="45" t="str">
        <f t="shared" si="67"/>
        <v>PROJEKT</v>
      </c>
      <c r="AB72" s="58" t="str">
        <f t="shared" si="67"/>
        <v>OSTALO</v>
      </c>
    </row>
    <row r="73" spans="1:28">
      <c r="A73" s="5"/>
      <c r="B73" s="16"/>
      <c r="C73" s="17" t="str">
        <f>C7</f>
        <v>I - III</v>
      </c>
      <c r="D73" s="17" t="str">
        <f t="shared" ref="D73:F73" si="68">D7</f>
        <v>I - VI</v>
      </c>
      <c r="E73" s="17" t="str">
        <f t="shared" si="68"/>
        <v>I - IX</v>
      </c>
      <c r="F73" s="17" t="str">
        <f t="shared" si="68"/>
        <v>2018.</v>
      </c>
      <c r="H73" s="17" t="str">
        <f>H7</f>
        <v>2019.</v>
      </c>
      <c r="I73" s="17" t="str">
        <f>I7</f>
        <v>2020.</v>
      </c>
      <c r="J73" s="5"/>
      <c r="K73" s="16"/>
      <c r="L73" s="36" t="str">
        <f>L7</f>
        <v>2018.</v>
      </c>
      <c r="M73" s="36" t="str">
        <f t="shared" ref="M73:Q73" si="69">M7</f>
        <v>2018.</v>
      </c>
      <c r="N73" s="36" t="str">
        <f t="shared" si="69"/>
        <v>2018.</v>
      </c>
      <c r="O73" s="36" t="str">
        <f t="shared" si="69"/>
        <v>2018.</v>
      </c>
      <c r="P73" s="36" t="str">
        <f t="shared" si="69"/>
        <v>2018.</v>
      </c>
      <c r="Q73" s="36" t="str">
        <f t="shared" si="69"/>
        <v>2018.</v>
      </c>
      <c r="R73" s="5"/>
      <c r="S73" s="40"/>
      <c r="T73" s="48" t="str">
        <f>T7</f>
        <v>2018.</v>
      </c>
      <c r="U73" s="48" t="str">
        <f t="shared" ref="U73:AB73" si="70">U7</f>
        <v>2018.</v>
      </c>
      <c r="V73" s="48" t="str">
        <f t="shared" si="70"/>
        <v>2018.</v>
      </c>
      <c r="W73" s="48" t="str">
        <f t="shared" si="70"/>
        <v>2018.</v>
      </c>
      <c r="X73" s="48" t="str">
        <f t="shared" si="70"/>
        <v>2018.</v>
      </c>
      <c r="Y73" s="48" t="str">
        <f t="shared" si="70"/>
        <v>2018.</v>
      </c>
      <c r="Z73" s="48" t="str">
        <f t="shared" si="70"/>
        <v>2018.</v>
      </c>
      <c r="AA73" s="48" t="str">
        <f t="shared" si="70"/>
        <v>2018.</v>
      </c>
      <c r="AB73" s="59" t="str">
        <f t="shared" si="70"/>
        <v>2018.</v>
      </c>
    </row>
    <row r="74" spans="1:28" s="2" customFormat="1">
      <c r="A74" s="20">
        <v>3214</v>
      </c>
      <c r="B74" s="21" t="s">
        <v>55</v>
      </c>
      <c r="C74" s="22">
        <v>600</v>
      </c>
      <c r="D74" s="22">
        <v>1200</v>
      </c>
      <c r="E74" s="22">
        <v>1900</v>
      </c>
      <c r="F74" s="22">
        <f t="shared" ref="F74:F98" si="71">L74+M74+N74+O74+P74+Q74+T74+U74+V74+W74+X74+Y74+Z74+AA74+AB74</f>
        <v>2500</v>
      </c>
      <c r="G74" s="24"/>
      <c r="H74" s="22">
        <v>2500</v>
      </c>
      <c r="I74" s="22">
        <v>2500</v>
      </c>
      <c r="J74" s="20">
        <v>3214</v>
      </c>
      <c r="K74" s="21" t="s">
        <v>55</v>
      </c>
      <c r="L74" s="13">
        <v>0</v>
      </c>
      <c r="M74" s="13">
        <v>0</v>
      </c>
      <c r="N74" s="13">
        <v>2500</v>
      </c>
      <c r="O74" s="13">
        <v>0</v>
      </c>
      <c r="P74" s="13">
        <v>0</v>
      </c>
      <c r="Q74" s="13">
        <v>0</v>
      </c>
      <c r="R74" s="20">
        <v>3214</v>
      </c>
      <c r="S74" s="42" t="s">
        <v>55</v>
      </c>
      <c r="T74" s="50">
        <v>0</v>
      </c>
      <c r="U74" s="50">
        <v>0</v>
      </c>
      <c r="V74" s="50">
        <v>0</v>
      </c>
      <c r="W74" s="50">
        <v>0</v>
      </c>
      <c r="X74" s="50">
        <v>0</v>
      </c>
      <c r="Y74" s="50">
        <v>0</v>
      </c>
      <c r="Z74" s="50">
        <v>0</v>
      </c>
      <c r="AA74" s="50">
        <v>0</v>
      </c>
      <c r="AB74" s="54">
        <v>0</v>
      </c>
    </row>
    <row r="75" spans="1:28">
      <c r="A75" s="20">
        <v>321</v>
      </c>
      <c r="B75" s="21" t="s">
        <v>56</v>
      </c>
      <c r="C75" s="22">
        <f t="shared" ref="C75:I75" si="72">C61+C63+C66+C74</f>
        <v>42600</v>
      </c>
      <c r="D75" s="22">
        <f t="shared" si="72"/>
        <v>86200</v>
      </c>
      <c r="E75" s="22">
        <f t="shared" si="72"/>
        <v>108900</v>
      </c>
      <c r="F75" s="22">
        <f t="shared" si="72"/>
        <v>146500</v>
      </c>
      <c r="G75" s="24">
        <f t="shared" si="72"/>
        <v>0</v>
      </c>
      <c r="H75" s="22">
        <f t="shared" si="72"/>
        <v>146500</v>
      </c>
      <c r="I75" s="22">
        <f t="shared" si="72"/>
        <v>146500</v>
      </c>
      <c r="J75" s="20">
        <v>321</v>
      </c>
      <c r="K75" s="21" t="s">
        <v>56</v>
      </c>
      <c r="L75" s="22">
        <f t="shared" ref="L75:Q75" si="73">L61+L63+L66+L74</f>
        <v>0</v>
      </c>
      <c r="M75" s="22">
        <f t="shared" si="73"/>
        <v>2000</v>
      </c>
      <c r="N75" s="22">
        <f t="shared" si="73"/>
        <v>125500</v>
      </c>
      <c r="O75" s="22">
        <f t="shared" si="73"/>
        <v>0</v>
      </c>
      <c r="P75" s="22">
        <f t="shared" si="73"/>
        <v>0</v>
      </c>
      <c r="Q75" s="22">
        <f t="shared" si="73"/>
        <v>0</v>
      </c>
      <c r="R75" s="20">
        <v>321</v>
      </c>
      <c r="S75" s="42" t="s">
        <v>56</v>
      </c>
      <c r="T75" s="51">
        <f t="shared" ref="T75:AB75" si="74">T61+T63+T66+T74</f>
        <v>8000</v>
      </c>
      <c r="U75" s="51">
        <f t="shared" si="74"/>
        <v>0</v>
      </c>
      <c r="V75" s="51">
        <f t="shared" si="74"/>
        <v>0</v>
      </c>
      <c r="W75" s="51">
        <f t="shared" si="74"/>
        <v>0</v>
      </c>
      <c r="X75" s="51">
        <f t="shared" si="74"/>
        <v>0</v>
      </c>
      <c r="Y75" s="51">
        <f t="shared" si="74"/>
        <v>0</v>
      </c>
      <c r="Z75" s="51">
        <f t="shared" si="74"/>
        <v>0</v>
      </c>
      <c r="AA75" s="51">
        <f t="shared" si="74"/>
        <v>0</v>
      </c>
      <c r="AB75" s="55">
        <f t="shared" si="74"/>
        <v>11000</v>
      </c>
    </row>
    <row r="76" spans="1:28">
      <c r="A76" s="18">
        <v>322111</v>
      </c>
      <c r="B76" s="19" t="s">
        <v>57</v>
      </c>
      <c r="C76" s="13">
        <v>6000</v>
      </c>
      <c r="D76" s="13">
        <v>15000</v>
      </c>
      <c r="E76" s="13">
        <v>21000</v>
      </c>
      <c r="F76" s="13">
        <f t="shared" si="71"/>
        <v>29000</v>
      </c>
      <c r="H76" s="13">
        <v>29000</v>
      </c>
      <c r="I76" s="13">
        <v>29000</v>
      </c>
      <c r="J76" s="18">
        <v>322111</v>
      </c>
      <c r="K76" s="19" t="s">
        <v>57</v>
      </c>
      <c r="L76" s="13"/>
      <c r="M76" s="13"/>
      <c r="N76" s="13">
        <v>29000</v>
      </c>
      <c r="O76" s="13"/>
      <c r="P76" s="13"/>
      <c r="Q76" s="13"/>
      <c r="R76" s="18">
        <v>322111</v>
      </c>
      <c r="S76" s="41" t="s">
        <v>57</v>
      </c>
      <c r="T76" s="50"/>
      <c r="U76" s="50"/>
      <c r="V76" s="50"/>
      <c r="W76" s="50"/>
      <c r="X76" s="50"/>
      <c r="Y76" s="50"/>
      <c r="Z76" s="50"/>
      <c r="AA76" s="50"/>
      <c r="AB76" s="54"/>
    </row>
    <row r="77" spans="1:28">
      <c r="A77" s="26">
        <v>322121</v>
      </c>
      <c r="B77" s="19" t="s">
        <v>58</v>
      </c>
      <c r="C77" s="13">
        <v>3000</v>
      </c>
      <c r="D77" s="13">
        <v>4000</v>
      </c>
      <c r="E77" s="13">
        <v>5000</v>
      </c>
      <c r="F77" s="13">
        <f t="shared" si="71"/>
        <v>7000</v>
      </c>
      <c r="H77" s="13">
        <v>7000</v>
      </c>
      <c r="I77" s="13">
        <v>7000</v>
      </c>
      <c r="J77" s="26">
        <v>322121</v>
      </c>
      <c r="K77" s="19" t="s">
        <v>58</v>
      </c>
      <c r="L77" s="22"/>
      <c r="M77" s="22"/>
      <c r="N77" s="13">
        <v>7000</v>
      </c>
      <c r="O77" s="13"/>
      <c r="P77" s="13"/>
      <c r="Q77" s="13"/>
      <c r="R77" s="26">
        <v>322121</v>
      </c>
      <c r="S77" s="41" t="s">
        <v>58</v>
      </c>
      <c r="T77" s="51"/>
      <c r="U77" s="51"/>
      <c r="V77" s="51"/>
      <c r="W77" s="51"/>
      <c r="X77" s="51"/>
      <c r="Y77" s="51"/>
      <c r="Z77" s="51"/>
      <c r="AA77" s="51"/>
      <c r="AB77" s="55"/>
    </row>
    <row r="78" spans="1:28">
      <c r="A78" s="18">
        <v>322141</v>
      </c>
      <c r="B78" s="19" t="s">
        <v>59</v>
      </c>
      <c r="C78" s="13">
        <v>6000</v>
      </c>
      <c r="D78" s="13">
        <v>12000</v>
      </c>
      <c r="E78" s="13">
        <v>14000</v>
      </c>
      <c r="F78" s="13">
        <f t="shared" si="71"/>
        <v>20000</v>
      </c>
      <c r="H78" s="13">
        <v>20000</v>
      </c>
      <c r="I78" s="13">
        <v>20000</v>
      </c>
      <c r="J78" s="18">
        <v>322141</v>
      </c>
      <c r="K78" s="19" t="s">
        <v>59</v>
      </c>
      <c r="L78" s="13"/>
      <c r="M78" s="13"/>
      <c r="N78" s="13">
        <v>20000</v>
      </c>
      <c r="O78" s="13"/>
      <c r="P78" s="13"/>
      <c r="Q78" s="13"/>
      <c r="R78" s="18">
        <v>322141</v>
      </c>
      <c r="S78" s="41" t="s">
        <v>59</v>
      </c>
      <c r="T78" s="50"/>
      <c r="U78" s="50"/>
      <c r="V78" s="50"/>
      <c r="W78" s="50"/>
      <c r="X78" s="50"/>
      <c r="Y78" s="50"/>
      <c r="Z78" s="50"/>
      <c r="AA78" s="50"/>
      <c r="AB78" s="54"/>
    </row>
    <row r="79" spans="1:28">
      <c r="A79" s="26">
        <v>322161</v>
      </c>
      <c r="B79" s="19" t="s">
        <v>60</v>
      </c>
      <c r="C79" s="13">
        <v>7000</v>
      </c>
      <c r="D79" s="13">
        <v>11000</v>
      </c>
      <c r="E79" s="13">
        <v>14000</v>
      </c>
      <c r="F79" s="13">
        <f t="shared" si="71"/>
        <v>20000</v>
      </c>
      <c r="H79" s="13">
        <v>20000</v>
      </c>
      <c r="I79" s="13">
        <v>20000</v>
      </c>
      <c r="J79" s="26">
        <v>322161</v>
      </c>
      <c r="K79" s="19" t="s">
        <v>60</v>
      </c>
      <c r="L79" s="22"/>
      <c r="M79" s="22"/>
      <c r="N79" s="13">
        <v>20000</v>
      </c>
      <c r="O79" s="13"/>
      <c r="P79" s="13"/>
      <c r="Q79" s="13"/>
      <c r="R79" s="26">
        <v>322161</v>
      </c>
      <c r="S79" s="41" t="s">
        <v>60</v>
      </c>
      <c r="T79" s="51"/>
      <c r="U79" s="51"/>
      <c r="V79" s="51"/>
      <c r="W79" s="51"/>
      <c r="X79" s="51"/>
      <c r="Y79" s="51"/>
      <c r="Z79" s="51"/>
      <c r="AA79" s="51"/>
      <c r="AB79" s="55"/>
    </row>
    <row r="80" spans="1:28">
      <c r="A80" s="18">
        <v>322191</v>
      </c>
      <c r="B80" s="19" t="s">
        <v>61</v>
      </c>
      <c r="C80" s="13">
        <v>8000</v>
      </c>
      <c r="D80" s="13">
        <v>24000</v>
      </c>
      <c r="E80" s="13">
        <v>32000</v>
      </c>
      <c r="F80" s="13">
        <f t="shared" si="71"/>
        <v>59500</v>
      </c>
      <c r="H80" s="13">
        <v>59500</v>
      </c>
      <c r="I80" s="13">
        <v>59500</v>
      </c>
      <c r="J80" s="18">
        <v>322191</v>
      </c>
      <c r="K80" s="19" t="s">
        <v>61</v>
      </c>
      <c r="L80" s="13"/>
      <c r="M80" s="13">
        <v>1000</v>
      </c>
      <c r="N80" s="13">
        <v>32000</v>
      </c>
      <c r="O80" s="13"/>
      <c r="P80" s="13"/>
      <c r="Q80" s="13"/>
      <c r="R80" s="18">
        <v>322191</v>
      </c>
      <c r="S80" s="41" t="s">
        <v>61</v>
      </c>
      <c r="T80" s="50"/>
      <c r="U80" s="50"/>
      <c r="V80" s="50">
        <v>25000</v>
      </c>
      <c r="W80" s="50">
        <v>1500</v>
      </c>
      <c r="X80" s="50"/>
      <c r="Y80" s="50"/>
      <c r="Z80" s="50"/>
      <c r="AA80" s="50"/>
      <c r="AB80" s="54"/>
    </row>
    <row r="81" spans="1:28">
      <c r="A81" s="20">
        <v>3221</v>
      </c>
      <c r="B81" s="21" t="s">
        <v>62</v>
      </c>
      <c r="C81" s="22">
        <f>SUM(C76:C80)</f>
        <v>30000</v>
      </c>
      <c r="D81" s="22">
        <f t="shared" ref="D81:I81" si="75">SUM(D76:D80)</f>
        <v>66000</v>
      </c>
      <c r="E81" s="22">
        <f t="shared" si="75"/>
        <v>86000</v>
      </c>
      <c r="F81" s="22">
        <f t="shared" si="75"/>
        <v>135500</v>
      </c>
      <c r="G81" s="24">
        <f t="shared" si="75"/>
        <v>0</v>
      </c>
      <c r="H81" s="22">
        <f t="shared" si="75"/>
        <v>135500</v>
      </c>
      <c r="I81" s="22">
        <f t="shared" si="75"/>
        <v>135500</v>
      </c>
      <c r="J81" s="20">
        <v>3221</v>
      </c>
      <c r="K81" s="21" t="s">
        <v>62</v>
      </c>
      <c r="L81" s="22">
        <f>SUM(L76:L80)</f>
        <v>0</v>
      </c>
      <c r="M81" s="22">
        <f t="shared" ref="M81:Q81" si="76">SUM(M76:M80)</f>
        <v>1000</v>
      </c>
      <c r="N81" s="22">
        <f t="shared" si="76"/>
        <v>108000</v>
      </c>
      <c r="O81" s="22">
        <f t="shared" si="76"/>
        <v>0</v>
      </c>
      <c r="P81" s="22">
        <f t="shared" si="76"/>
        <v>0</v>
      </c>
      <c r="Q81" s="22">
        <f t="shared" si="76"/>
        <v>0</v>
      </c>
      <c r="R81" s="20">
        <v>3221</v>
      </c>
      <c r="S81" s="42" t="s">
        <v>62</v>
      </c>
      <c r="T81" s="51">
        <f>SUM(T76:T80)</f>
        <v>0</v>
      </c>
      <c r="U81" s="51">
        <f t="shared" ref="U81:AB81" si="77">SUM(U76:U80)</f>
        <v>0</v>
      </c>
      <c r="V81" s="51">
        <f t="shared" si="77"/>
        <v>25000</v>
      </c>
      <c r="W81" s="51">
        <f t="shared" si="77"/>
        <v>1500</v>
      </c>
      <c r="X81" s="51">
        <f t="shared" si="77"/>
        <v>0</v>
      </c>
      <c r="Y81" s="51">
        <f t="shared" si="77"/>
        <v>0</v>
      </c>
      <c r="Z81" s="51">
        <f t="shared" si="77"/>
        <v>0</v>
      </c>
      <c r="AA81" s="51">
        <f t="shared" si="77"/>
        <v>0</v>
      </c>
      <c r="AB81" s="55">
        <f t="shared" si="77"/>
        <v>0</v>
      </c>
    </row>
    <row r="82" spans="1:28">
      <c r="A82" s="20">
        <v>32224</v>
      </c>
      <c r="B82" s="21" t="s">
        <v>186</v>
      </c>
      <c r="C82" s="22">
        <v>4000</v>
      </c>
      <c r="D82" s="22">
        <v>6000</v>
      </c>
      <c r="E82" s="22">
        <v>8000</v>
      </c>
      <c r="F82" s="22">
        <f t="shared" si="71"/>
        <v>11000</v>
      </c>
      <c r="G82" s="24"/>
      <c r="H82" s="22">
        <v>11000</v>
      </c>
      <c r="I82" s="22">
        <v>11000</v>
      </c>
      <c r="J82" s="20">
        <v>32224</v>
      </c>
      <c r="K82" s="21" t="s">
        <v>186</v>
      </c>
      <c r="L82" s="22"/>
      <c r="M82" s="22"/>
      <c r="N82" s="22"/>
      <c r="O82" s="22"/>
      <c r="P82" s="22"/>
      <c r="Q82" s="22"/>
      <c r="R82" s="20">
        <v>322224</v>
      </c>
      <c r="S82" s="42" t="s">
        <v>186</v>
      </c>
      <c r="T82" s="51"/>
      <c r="U82" s="51"/>
      <c r="V82" s="51"/>
      <c r="W82" s="51"/>
      <c r="X82" s="51">
        <v>11000</v>
      </c>
      <c r="Y82" s="51"/>
      <c r="Z82" s="51"/>
      <c r="AA82" s="51"/>
      <c r="AB82" s="55"/>
    </row>
    <row r="83" spans="1:28">
      <c r="A83" s="18">
        <v>322311</v>
      </c>
      <c r="B83" s="19" t="s">
        <v>63</v>
      </c>
      <c r="C83" s="13">
        <v>9000</v>
      </c>
      <c r="D83" s="13">
        <v>19000</v>
      </c>
      <c r="E83" s="13">
        <v>24000</v>
      </c>
      <c r="F83" s="13">
        <f t="shared" si="71"/>
        <v>34000</v>
      </c>
      <c r="H83" s="13">
        <v>34000</v>
      </c>
      <c r="I83" s="13">
        <v>34000</v>
      </c>
      <c r="J83" s="18">
        <v>322311</v>
      </c>
      <c r="K83" s="19" t="s">
        <v>63</v>
      </c>
      <c r="L83" s="13"/>
      <c r="M83" s="13"/>
      <c r="N83" s="13">
        <v>34000</v>
      </c>
      <c r="O83" s="13"/>
      <c r="P83" s="13"/>
      <c r="Q83" s="13"/>
      <c r="R83" s="18">
        <v>322311</v>
      </c>
      <c r="S83" s="41" t="s">
        <v>63</v>
      </c>
      <c r="T83" s="50"/>
      <c r="U83" s="50"/>
      <c r="V83" s="50"/>
      <c r="W83" s="50"/>
      <c r="X83" s="50"/>
      <c r="Y83" s="50"/>
      <c r="Z83" s="50"/>
      <c r="AA83" s="50"/>
      <c r="AB83" s="54"/>
    </row>
    <row r="84" spans="1:28">
      <c r="A84" s="26">
        <v>322331</v>
      </c>
      <c r="B84" s="19" t="s">
        <v>64</v>
      </c>
      <c r="C84" s="13">
        <v>22000</v>
      </c>
      <c r="D84" s="13">
        <v>32000</v>
      </c>
      <c r="E84" s="13">
        <v>33000</v>
      </c>
      <c r="F84" s="13">
        <f t="shared" si="71"/>
        <v>69000</v>
      </c>
      <c r="H84" s="13">
        <v>69000</v>
      </c>
      <c r="I84" s="13">
        <v>69000</v>
      </c>
      <c r="J84" s="26">
        <v>322331</v>
      </c>
      <c r="K84" s="19" t="s">
        <v>64</v>
      </c>
      <c r="L84" s="22"/>
      <c r="M84" s="22"/>
      <c r="N84" s="13">
        <v>69000</v>
      </c>
      <c r="O84" s="13"/>
      <c r="P84" s="13"/>
      <c r="Q84" s="13"/>
      <c r="R84" s="26">
        <v>322331</v>
      </c>
      <c r="S84" s="41" t="s">
        <v>64</v>
      </c>
      <c r="T84" s="51"/>
      <c r="U84" s="51"/>
      <c r="V84" s="51"/>
      <c r="W84" s="51"/>
      <c r="X84" s="51"/>
      <c r="Y84" s="51"/>
      <c r="Z84" s="51"/>
      <c r="AA84" s="51"/>
      <c r="AB84" s="55"/>
    </row>
    <row r="85" spans="1:28">
      <c r="A85" s="18">
        <v>322341</v>
      </c>
      <c r="B85" s="19" t="s">
        <v>65</v>
      </c>
      <c r="C85" s="13"/>
      <c r="D85" s="13">
        <v>100</v>
      </c>
      <c r="E85" s="13">
        <v>200</v>
      </c>
      <c r="F85" s="13">
        <f t="shared" si="71"/>
        <v>200</v>
      </c>
      <c r="H85" s="13">
        <v>200</v>
      </c>
      <c r="I85" s="13">
        <v>200</v>
      </c>
      <c r="J85" s="18">
        <v>322341</v>
      </c>
      <c r="K85" s="19" t="s">
        <v>65</v>
      </c>
      <c r="L85" s="13"/>
      <c r="M85" s="13"/>
      <c r="N85" s="13">
        <v>200</v>
      </c>
      <c r="O85" s="13"/>
      <c r="P85" s="13"/>
      <c r="Q85" s="13"/>
      <c r="R85" s="18">
        <v>322341</v>
      </c>
      <c r="S85" s="41" t="s">
        <v>65</v>
      </c>
      <c r="T85" s="50"/>
      <c r="U85" s="50"/>
      <c r="V85" s="50"/>
      <c r="W85" s="50"/>
      <c r="X85" s="50"/>
      <c r="Y85" s="50"/>
      <c r="Z85" s="50"/>
      <c r="AA85" s="50"/>
      <c r="AB85" s="54"/>
    </row>
    <row r="86" spans="1:28">
      <c r="A86" s="20">
        <v>3223</v>
      </c>
      <c r="B86" s="21" t="s">
        <v>66</v>
      </c>
      <c r="C86" s="22">
        <f>C83+C84+C85</f>
        <v>31000</v>
      </c>
      <c r="D86" s="22">
        <f t="shared" ref="D86:I86" si="78">D83+D84+D85</f>
        <v>51100</v>
      </c>
      <c r="E86" s="22">
        <f t="shared" si="78"/>
        <v>57200</v>
      </c>
      <c r="F86" s="22">
        <f t="shared" si="78"/>
        <v>103200</v>
      </c>
      <c r="G86" s="24">
        <f t="shared" si="78"/>
        <v>0</v>
      </c>
      <c r="H86" s="22">
        <f t="shared" si="78"/>
        <v>103200</v>
      </c>
      <c r="I86" s="22">
        <f t="shared" si="78"/>
        <v>103200</v>
      </c>
      <c r="J86" s="20">
        <v>3223</v>
      </c>
      <c r="K86" s="21" t="s">
        <v>66</v>
      </c>
      <c r="L86" s="22">
        <f>SUM(L83:L85)</f>
        <v>0</v>
      </c>
      <c r="M86" s="22">
        <f t="shared" ref="M86:Q86" si="79">SUM(M83:M85)</f>
        <v>0</v>
      </c>
      <c r="N86" s="22">
        <f t="shared" si="79"/>
        <v>103200</v>
      </c>
      <c r="O86" s="22">
        <f t="shared" si="79"/>
        <v>0</v>
      </c>
      <c r="P86" s="22">
        <f t="shared" si="79"/>
        <v>0</v>
      </c>
      <c r="Q86" s="22">
        <f t="shared" si="79"/>
        <v>0</v>
      </c>
      <c r="R86" s="20">
        <v>3223</v>
      </c>
      <c r="S86" s="42" t="s">
        <v>66</v>
      </c>
      <c r="T86" s="51">
        <f>SUM(T83:T85)</f>
        <v>0</v>
      </c>
      <c r="U86" s="51">
        <f t="shared" ref="U86:AB86" si="80">SUM(U83:U85)</f>
        <v>0</v>
      </c>
      <c r="V86" s="51">
        <f t="shared" si="80"/>
        <v>0</v>
      </c>
      <c r="W86" s="51">
        <f t="shared" si="80"/>
        <v>0</v>
      </c>
      <c r="X86" s="51">
        <f t="shared" si="80"/>
        <v>0</v>
      </c>
      <c r="Y86" s="51">
        <f t="shared" si="80"/>
        <v>0</v>
      </c>
      <c r="Z86" s="51">
        <f t="shared" si="80"/>
        <v>0</v>
      </c>
      <c r="AA86" s="51">
        <f t="shared" si="80"/>
        <v>0</v>
      </c>
      <c r="AB86" s="55">
        <f t="shared" si="80"/>
        <v>0</v>
      </c>
    </row>
    <row r="87" spans="1:28" s="27" customFormat="1">
      <c r="A87" s="26">
        <v>322411</v>
      </c>
      <c r="B87" s="19" t="s">
        <v>67</v>
      </c>
      <c r="C87" s="13"/>
      <c r="D87" s="13">
        <v>7000</v>
      </c>
      <c r="E87" s="13">
        <v>7000</v>
      </c>
      <c r="F87" s="13">
        <f t="shared" si="71"/>
        <v>7000</v>
      </c>
      <c r="G87" s="12"/>
      <c r="H87" s="13">
        <v>7000</v>
      </c>
      <c r="I87" s="13">
        <v>7000</v>
      </c>
      <c r="J87" s="26">
        <v>322411</v>
      </c>
      <c r="K87" s="19" t="s">
        <v>67</v>
      </c>
      <c r="L87" s="13"/>
      <c r="M87" s="13"/>
      <c r="N87" s="13"/>
      <c r="O87" s="13">
        <v>5000</v>
      </c>
      <c r="P87" s="13"/>
      <c r="Q87" s="13"/>
      <c r="R87" s="26">
        <v>322411</v>
      </c>
      <c r="S87" s="41" t="s">
        <v>67</v>
      </c>
      <c r="T87" s="50">
        <v>2000</v>
      </c>
      <c r="U87" s="50"/>
      <c r="V87" s="50"/>
      <c r="W87" s="50"/>
      <c r="X87" s="50"/>
      <c r="Y87" s="50"/>
      <c r="Z87" s="50"/>
      <c r="AA87" s="50"/>
      <c r="AB87" s="54"/>
    </row>
    <row r="88" spans="1:28">
      <c r="A88" s="26">
        <v>322421</v>
      </c>
      <c r="B88" s="19" t="s">
        <v>185</v>
      </c>
      <c r="C88" s="13">
        <v>6000</v>
      </c>
      <c r="D88" s="13">
        <v>15000</v>
      </c>
      <c r="E88" s="13">
        <v>25000</v>
      </c>
      <c r="F88" s="13">
        <f t="shared" si="71"/>
        <v>39000</v>
      </c>
      <c r="H88" s="13">
        <v>39000</v>
      </c>
      <c r="I88" s="13">
        <v>39000</v>
      </c>
      <c r="J88" s="26">
        <v>322421</v>
      </c>
      <c r="K88" s="19" t="s">
        <v>185</v>
      </c>
      <c r="L88" s="22"/>
      <c r="M88" s="22"/>
      <c r="N88" s="13">
        <v>5000</v>
      </c>
      <c r="O88" s="13">
        <v>32000</v>
      </c>
      <c r="P88" s="13"/>
      <c r="Q88" s="13"/>
      <c r="R88" s="26">
        <v>322421</v>
      </c>
      <c r="S88" s="41" t="s">
        <v>185</v>
      </c>
      <c r="T88" s="50">
        <v>2000</v>
      </c>
      <c r="U88" s="50"/>
      <c r="V88" s="50"/>
      <c r="W88" s="50"/>
      <c r="X88" s="50"/>
      <c r="Y88" s="50"/>
      <c r="Z88" s="50"/>
      <c r="AA88" s="50"/>
      <c r="AB88" s="54"/>
    </row>
    <row r="89" spans="1:28" s="2" customFormat="1">
      <c r="A89" s="20">
        <v>3224</v>
      </c>
      <c r="B89" s="21" t="s">
        <v>68</v>
      </c>
      <c r="C89" s="22">
        <f>C87+C88</f>
        <v>6000</v>
      </c>
      <c r="D89" s="22">
        <f t="shared" ref="D89:I89" si="81">D87+D88</f>
        <v>22000</v>
      </c>
      <c r="E89" s="22">
        <f t="shared" si="81"/>
        <v>32000</v>
      </c>
      <c r="F89" s="22">
        <f t="shared" si="81"/>
        <v>46000</v>
      </c>
      <c r="G89" s="24">
        <f t="shared" si="81"/>
        <v>0</v>
      </c>
      <c r="H89" s="22">
        <f t="shared" si="81"/>
        <v>46000</v>
      </c>
      <c r="I89" s="22">
        <f t="shared" si="81"/>
        <v>46000</v>
      </c>
      <c r="J89" s="20">
        <v>3224</v>
      </c>
      <c r="K89" s="21" t="s">
        <v>68</v>
      </c>
      <c r="L89" s="22">
        <f>L87+L88</f>
        <v>0</v>
      </c>
      <c r="M89" s="22">
        <f t="shared" ref="M89:Q89" si="82">M87+M88</f>
        <v>0</v>
      </c>
      <c r="N89" s="22">
        <f t="shared" si="82"/>
        <v>5000</v>
      </c>
      <c r="O89" s="22">
        <f t="shared" si="82"/>
        <v>37000</v>
      </c>
      <c r="P89" s="22">
        <f t="shared" si="82"/>
        <v>0</v>
      </c>
      <c r="Q89" s="22">
        <f t="shared" si="82"/>
        <v>0</v>
      </c>
      <c r="R89" s="20">
        <v>3224</v>
      </c>
      <c r="S89" s="42" t="s">
        <v>68</v>
      </c>
      <c r="T89" s="51">
        <f>T87+T88</f>
        <v>4000</v>
      </c>
      <c r="U89" s="51">
        <f t="shared" ref="U89:AB89" si="83">U87+U88</f>
        <v>0</v>
      </c>
      <c r="V89" s="51">
        <f t="shared" si="83"/>
        <v>0</v>
      </c>
      <c r="W89" s="51">
        <f t="shared" si="83"/>
        <v>0</v>
      </c>
      <c r="X89" s="51">
        <f t="shared" si="83"/>
        <v>0</v>
      </c>
      <c r="Y89" s="51">
        <f t="shared" si="83"/>
        <v>0</v>
      </c>
      <c r="Z89" s="51">
        <f t="shared" si="83"/>
        <v>0</v>
      </c>
      <c r="AA89" s="51">
        <f t="shared" si="83"/>
        <v>0</v>
      </c>
      <c r="AB89" s="55">
        <f t="shared" si="83"/>
        <v>0</v>
      </c>
    </row>
    <row r="90" spans="1:28">
      <c r="A90" s="18">
        <v>322511</v>
      </c>
      <c r="B90" s="19" t="s">
        <v>69</v>
      </c>
      <c r="C90" s="13">
        <v>1000</v>
      </c>
      <c r="D90" s="13">
        <v>3000</v>
      </c>
      <c r="E90" s="13">
        <v>4000</v>
      </c>
      <c r="F90" s="13">
        <f t="shared" si="71"/>
        <v>6000</v>
      </c>
      <c r="H90" s="13">
        <v>6000</v>
      </c>
      <c r="I90" s="13">
        <v>6000</v>
      </c>
      <c r="J90" s="18">
        <v>322511</v>
      </c>
      <c r="K90" s="19" t="s">
        <v>69</v>
      </c>
      <c r="L90" s="13"/>
      <c r="M90" s="13"/>
      <c r="N90" s="13">
        <v>5000</v>
      </c>
      <c r="O90" s="13"/>
      <c r="P90" s="13"/>
      <c r="Q90" s="13"/>
      <c r="R90" s="18">
        <v>322511</v>
      </c>
      <c r="S90" s="41" t="s">
        <v>69</v>
      </c>
      <c r="T90" s="50"/>
      <c r="U90" s="50"/>
      <c r="V90" s="50"/>
      <c r="W90" s="50">
        <v>1000</v>
      </c>
      <c r="X90" s="50"/>
      <c r="Y90" s="50"/>
      <c r="Z90" s="50"/>
      <c r="AA90" s="50"/>
      <c r="AB90" s="54"/>
    </row>
    <row r="91" spans="1:28" s="2" customFormat="1">
      <c r="A91" s="20">
        <v>3225</v>
      </c>
      <c r="B91" s="21" t="s">
        <v>70</v>
      </c>
      <c r="C91" s="22">
        <f>C90</f>
        <v>1000</v>
      </c>
      <c r="D91" s="22">
        <f t="shared" ref="D91:I91" si="84">D90</f>
        <v>3000</v>
      </c>
      <c r="E91" s="22">
        <f t="shared" si="84"/>
        <v>4000</v>
      </c>
      <c r="F91" s="22">
        <f t="shared" si="84"/>
        <v>6000</v>
      </c>
      <c r="G91" s="24">
        <f t="shared" si="84"/>
        <v>0</v>
      </c>
      <c r="H91" s="22">
        <f t="shared" si="84"/>
        <v>6000</v>
      </c>
      <c r="I91" s="22">
        <f t="shared" si="84"/>
        <v>6000</v>
      </c>
      <c r="J91" s="20">
        <v>3225</v>
      </c>
      <c r="K91" s="21" t="s">
        <v>70</v>
      </c>
      <c r="L91" s="22">
        <f>L90</f>
        <v>0</v>
      </c>
      <c r="M91" s="22">
        <f t="shared" ref="M91:Q91" si="85">M90</f>
        <v>0</v>
      </c>
      <c r="N91" s="22">
        <f t="shared" si="85"/>
        <v>5000</v>
      </c>
      <c r="O91" s="22">
        <f t="shared" si="85"/>
        <v>0</v>
      </c>
      <c r="P91" s="22">
        <f t="shared" si="85"/>
        <v>0</v>
      </c>
      <c r="Q91" s="22">
        <f t="shared" si="85"/>
        <v>0</v>
      </c>
      <c r="R91" s="20">
        <v>3225</v>
      </c>
      <c r="S91" s="42" t="s">
        <v>70</v>
      </c>
      <c r="T91" s="50">
        <f>T90</f>
        <v>0</v>
      </c>
      <c r="U91" s="50">
        <f t="shared" ref="U91:AB91" si="86">U90</f>
        <v>0</v>
      </c>
      <c r="V91" s="50">
        <f t="shared" si="86"/>
        <v>0</v>
      </c>
      <c r="W91" s="50">
        <f t="shared" si="86"/>
        <v>1000</v>
      </c>
      <c r="X91" s="50">
        <f t="shared" si="86"/>
        <v>0</v>
      </c>
      <c r="Y91" s="50">
        <f t="shared" si="86"/>
        <v>0</v>
      </c>
      <c r="Z91" s="50">
        <f t="shared" si="86"/>
        <v>0</v>
      </c>
      <c r="AA91" s="50">
        <f t="shared" si="86"/>
        <v>0</v>
      </c>
      <c r="AB91" s="54">
        <f t="shared" si="86"/>
        <v>0</v>
      </c>
    </row>
    <row r="92" spans="1:28">
      <c r="A92" s="26">
        <v>322711</v>
      </c>
      <c r="B92" s="19" t="s">
        <v>71</v>
      </c>
      <c r="C92" s="13">
        <v>1000</v>
      </c>
      <c r="D92" s="13">
        <v>2000</v>
      </c>
      <c r="E92" s="13">
        <v>4000</v>
      </c>
      <c r="F92" s="13">
        <f t="shared" si="71"/>
        <v>5000</v>
      </c>
      <c r="H92" s="13">
        <v>5000</v>
      </c>
      <c r="I92" s="13">
        <v>5000</v>
      </c>
      <c r="J92" s="26">
        <v>322711</v>
      </c>
      <c r="K92" s="19" t="s">
        <v>71</v>
      </c>
      <c r="L92" s="13"/>
      <c r="M92" s="13"/>
      <c r="N92" s="13">
        <v>5000</v>
      </c>
      <c r="O92" s="13"/>
      <c r="P92" s="13"/>
      <c r="Q92" s="13"/>
      <c r="R92" s="26">
        <v>322711</v>
      </c>
      <c r="S92" s="41" t="s">
        <v>71</v>
      </c>
      <c r="T92" s="51"/>
      <c r="U92" s="51"/>
      <c r="V92" s="51"/>
      <c r="W92" s="51"/>
      <c r="X92" s="51"/>
      <c r="Y92" s="51"/>
      <c r="Z92" s="51"/>
      <c r="AA92" s="51"/>
      <c r="AB92" s="55"/>
    </row>
    <row r="93" spans="1:28" s="2" customFormat="1">
      <c r="A93" s="20">
        <v>3227</v>
      </c>
      <c r="B93" s="21" t="s">
        <v>71</v>
      </c>
      <c r="C93" s="22">
        <f>C92</f>
        <v>1000</v>
      </c>
      <c r="D93" s="22">
        <f t="shared" ref="D93:I93" si="87">D92</f>
        <v>2000</v>
      </c>
      <c r="E93" s="22">
        <f t="shared" si="87"/>
        <v>4000</v>
      </c>
      <c r="F93" s="22">
        <f t="shared" si="87"/>
        <v>5000</v>
      </c>
      <c r="G93" s="24">
        <f t="shared" si="87"/>
        <v>0</v>
      </c>
      <c r="H93" s="22">
        <f t="shared" si="87"/>
        <v>5000</v>
      </c>
      <c r="I93" s="22">
        <f t="shared" si="87"/>
        <v>5000</v>
      </c>
      <c r="J93" s="20">
        <v>3227</v>
      </c>
      <c r="K93" s="21" t="s">
        <v>71</v>
      </c>
      <c r="L93" s="22">
        <f>L92</f>
        <v>0</v>
      </c>
      <c r="M93" s="22">
        <f t="shared" ref="M93:Q93" si="88">M92</f>
        <v>0</v>
      </c>
      <c r="N93" s="22">
        <f t="shared" si="88"/>
        <v>5000</v>
      </c>
      <c r="O93" s="22">
        <f t="shared" si="88"/>
        <v>0</v>
      </c>
      <c r="P93" s="22">
        <f t="shared" si="88"/>
        <v>0</v>
      </c>
      <c r="Q93" s="22">
        <f t="shared" si="88"/>
        <v>0</v>
      </c>
      <c r="R93" s="20">
        <v>3227</v>
      </c>
      <c r="S93" s="42" t="s">
        <v>71</v>
      </c>
      <c r="T93" s="51">
        <f>T92</f>
        <v>0</v>
      </c>
      <c r="U93" s="51">
        <f t="shared" ref="U93:AB93" si="89">U92</f>
        <v>0</v>
      </c>
      <c r="V93" s="51">
        <f t="shared" si="89"/>
        <v>0</v>
      </c>
      <c r="W93" s="51">
        <f t="shared" si="89"/>
        <v>0</v>
      </c>
      <c r="X93" s="51">
        <f t="shared" si="89"/>
        <v>0</v>
      </c>
      <c r="Y93" s="51">
        <f t="shared" si="89"/>
        <v>0</v>
      </c>
      <c r="Z93" s="51">
        <f t="shared" si="89"/>
        <v>0</v>
      </c>
      <c r="AA93" s="51">
        <f t="shared" si="89"/>
        <v>0</v>
      </c>
      <c r="AB93" s="55">
        <f t="shared" si="89"/>
        <v>0</v>
      </c>
    </row>
    <row r="94" spans="1:28">
      <c r="A94" s="20">
        <v>322</v>
      </c>
      <c r="B94" s="21" t="s">
        <v>72</v>
      </c>
      <c r="C94" s="22">
        <f>C81+C82+C86+C89+C91+C93</f>
        <v>73000</v>
      </c>
      <c r="D94" s="22">
        <f t="shared" ref="D94:I94" si="90">D81+D82+D86+D89+D91+D93</f>
        <v>150100</v>
      </c>
      <c r="E94" s="22">
        <f t="shared" si="90"/>
        <v>191200</v>
      </c>
      <c r="F94" s="22">
        <f t="shared" si="90"/>
        <v>306700</v>
      </c>
      <c r="G94" s="22"/>
      <c r="H94" s="22">
        <f t="shared" si="90"/>
        <v>306700</v>
      </c>
      <c r="I94" s="22">
        <f t="shared" si="90"/>
        <v>306700</v>
      </c>
      <c r="J94" s="20">
        <v>322</v>
      </c>
      <c r="K94" s="21" t="s">
        <v>72</v>
      </c>
      <c r="L94" s="22">
        <f>L81+L82+L86+L89+L91+L93</f>
        <v>0</v>
      </c>
      <c r="M94" s="22">
        <f t="shared" ref="M94:Q94" si="91">M81+M82+M86+M89+M91+M93</f>
        <v>1000</v>
      </c>
      <c r="N94" s="22">
        <f t="shared" si="91"/>
        <v>226200</v>
      </c>
      <c r="O94" s="22">
        <f t="shared" si="91"/>
        <v>37000</v>
      </c>
      <c r="P94" s="22">
        <f t="shared" si="91"/>
        <v>0</v>
      </c>
      <c r="Q94" s="22">
        <f t="shared" si="91"/>
        <v>0</v>
      </c>
      <c r="R94" s="20">
        <v>322</v>
      </c>
      <c r="S94" s="42" t="s">
        <v>72</v>
      </c>
      <c r="T94" s="51">
        <f>T81+T82+T86+T89+T91+T93</f>
        <v>4000</v>
      </c>
      <c r="U94" s="51">
        <f t="shared" ref="U94:AB94" si="92">U81+U82+U86+U89+U91+U93</f>
        <v>0</v>
      </c>
      <c r="V94" s="51">
        <f t="shared" si="92"/>
        <v>25000</v>
      </c>
      <c r="W94" s="51">
        <f t="shared" si="92"/>
        <v>2500</v>
      </c>
      <c r="X94" s="51">
        <f t="shared" si="92"/>
        <v>11000</v>
      </c>
      <c r="Y94" s="51">
        <f t="shared" si="92"/>
        <v>0</v>
      </c>
      <c r="Z94" s="51">
        <f t="shared" si="92"/>
        <v>0</v>
      </c>
      <c r="AA94" s="51">
        <f t="shared" si="92"/>
        <v>0</v>
      </c>
      <c r="AB94" s="55">
        <f t="shared" si="92"/>
        <v>0</v>
      </c>
    </row>
    <row r="95" spans="1:28">
      <c r="A95" s="18">
        <v>323111</v>
      </c>
      <c r="B95" s="19" t="s">
        <v>73</v>
      </c>
      <c r="C95" s="13">
        <v>3000</v>
      </c>
      <c r="D95" s="13">
        <v>6000</v>
      </c>
      <c r="E95" s="13">
        <v>9000</v>
      </c>
      <c r="F95" s="13">
        <f t="shared" si="71"/>
        <v>12000</v>
      </c>
      <c r="H95" s="13">
        <v>12000</v>
      </c>
      <c r="I95" s="13">
        <v>12000</v>
      </c>
      <c r="J95" s="18">
        <v>323111</v>
      </c>
      <c r="K95" s="19" t="s">
        <v>73</v>
      </c>
      <c r="L95" s="13"/>
      <c r="M95" s="13"/>
      <c r="N95" s="13">
        <v>12000</v>
      </c>
      <c r="O95" s="13"/>
      <c r="P95" s="13"/>
      <c r="Q95" s="13"/>
      <c r="R95" s="18">
        <v>323111</v>
      </c>
      <c r="S95" s="41" t="s">
        <v>73</v>
      </c>
      <c r="T95" s="50"/>
      <c r="U95" s="50"/>
      <c r="V95" s="50"/>
      <c r="W95" s="50"/>
      <c r="X95" s="50"/>
      <c r="Y95" s="50"/>
      <c r="Z95" s="50"/>
      <c r="AA95" s="50"/>
      <c r="AB95" s="54"/>
    </row>
    <row r="96" spans="1:28" s="27" customFormat="1">
      <c r="A96" s="26">
        <v>323121</v>
      </c>
      <c r="B96" s="19" t="s">
        <v>74</v>
      </c>
      <c r="C96" s="13">
        <v>500</v>
      </c>
      <c r="D96" s="13">
        <v>1000</v>
      </c>
      <c r="E96" s="13">
        <v>2000</v>
      </c>
      <c r="F96" s="13">
        <f t="shared" si="71"/>
        <v>2000</v>
      </c>
      <c r="G96" s="12">
        <f t="shared" ref="G96" si="93">G95</f>
        <v>0</v>
      </c>
      <c r="H96" s="13">
        <v>2000</v>
      </c>
      <c r="I96" s="13">
        <v>2000</v>
      </c>
      <c r="J96" s="26">
        <v>323121</v>
      </c>
      <c r="K96" s="19" t="s">
        <v>74</v>
      </c>
      <c r="L96" s="13"/>
      <c r="M96" s="13"/>
      <c r="N96" s="13">
        <v>2000</v>
      </c>
      <c r="O96" s="13"/>
      <c r="P96" s="13"/>
      <c r="Q96" s="13"/>
      <c r="R96" s="26">
        <v>323121</v>
      </c>
      <c r="S96" s="41" t="s">
        <v>74</v>
      </c>
      <c r="T96" s="50"/>
      <c r="U96" s="50"/>
      <c r="V96" s="50"/>
      <c r="W96" s="50"/>
      <c r="X96" s="50"/>
      <c r="Y96" s="50"/>
      <c r="Z96" s="50"/>
      <c r="AA96" s="50"/>
      <c r="AB96" s="54"/>
    </row>
    <row r="97" spans="1:28">
      <c r="A97" s="4">
        <v>323131</v>
      </c>
      <c r="B97" s="6" t="s">
        <v>75</v>
      </c>
      <c r="C97" s="9">
        <v>1000</v>
      </c>
      <c r="D97" s="9">
        <v>2000</v>
      </c>
      <c r="E97" s="9">
        <v>3000</v>
      </c>
      <c r="F97" s="13">
        <f t="shared" si="71"/>
        <v>4000</v>
      </c>
      <c r="H97" s="9">
        <v>4000</v>
      </c>
      <c r="I97" s="9">
        <v>4000</v>
      </c>
      <c r="J97" s="4">
        <v>323131</v>
      </c>
      <c r="K97" s="6" t="s">
        <v>75</v>
      </c>
      <c r="L97" s="13"/>
      <c r="M97" s="13"/>
      <c r="N97" s="13">
        <v>4000</v>
      </c>
      <c r="O97" s="13"/>
      <c r="P97" s="13"/>
      <c r="Q97" s="13"/>
      <c r="R97" s="4">
        <v>323131</v>
      </c>
      <c r="S97" s="43" t="s">
        <v>75</v>
      </c>
      <c r="T97" s="50"/>
      <c r="U97" s="50"/>
      <c r="V97" s="50"/>
      <c r="W97" s="50"/>
      <c r="X97" s="50"/>
      <c r="Y97" s="50"/>
      <c r="Z97" s="50"/>
      <c r="AA97" s="50"/>
      <c r="AB97" s="54"/>
    </row>
    <row r="98" spans="1:28">
      <c r="A98" s="18">
        <v>323191</v>
      </c>
      <c r="B98" s="19" t="s">
        <v>76</v>
      </c>
      <c r="C98" s="13">
        <v>15000</v>
      </c>
      <c r="D98" s="13">
        <v>45000</v>
      </c>
      <c r="E98" s="13">
        <v>45000</v>
      </c>
      <c r="F98" s="13">
        <f t="shared" si="71"/>
        <v>69500</v>
      </c>
      <c r="H98" s="13">
        <v>69500</v>
      </c>
      <c r="I98" s="13">
        <v>69500</v>
      </c>
      <c r="J98" s="18">
        <v>323191</v>
      </c>
      <c r="K98" s="19" t="s">
        <v>76</v>
      </c>
      <c r="L98" s="13"/>
      <c r="M98" s="13"/>
      <c r="N98" s="13">
        <v>4000</v>
      </c>
      <c r="O98" s="13"/>
      <c r="P98" s="13"/>
      <c r="Q98" s="13"/>
      <c r="R98" s="18">
        <v>323191</v>
      </c>
      <c r="S98" s="41" t="s">
        <v>76</v>
      </c>
      <c r="T98" s="50"/>
      <c r="U98" s="50"/>
      <c r="V98" s="50"/>
      <c r="W98" s="50"/>
      <c r="X98" s="50"/>
      <c r="Y98" s="50">
        <v>15500</v>
      </c>
      <c r="Z98" s="50">
        <v>50000</v>
      </c>
      <c r="AA98" s="50"/>
      <c r="AB98" s="54"/>
    </row>
    <row r="99" spans="1:28">
      <c r="A99" s="20">
        <v>3231</v>
      </c>
      <c r="B99" s="21" t="s">
        <v>77</v>
      </c>
      <c r="C99" s="22">
        <f>SUM(C95:C98)</f>
        <v>19500</v>
      </c>
      <c r="D99" s="22">
        <f t="shared" ref="D99:I99" si="94">SUM(D95:D98)</f>
        <v>54000</v>
      </c>
      <c r="E99" s="22">
        <f t="shared" si="94"/>
        <v>59000</v>
      </c>
      <c r="F99" s="22">
        <f t="shared" si="94"/>
        <v>87500</v>
      </c>
      <c r="G99" s="24">
        <f t="shared" si="94"/>
        <v>0</v>
      </c>
      <c r="H99" s="22">
        <f t="shared" si="94"/>
        <v>87500</v>
      </c>
      <c r="I99" s="22">
        <f t="shared" si="94"/>
        <v>87500</v>
      </c>
      <c r="J99" s="20">
        <v>3231</v>
      </c>
      <c r="K99" s="21" t="s">
        <v>77</v>
      </c>
      <c r="L99" s="22">
        <f>SUM(L95:L98)</f>
        <v>0</v>
      </c>
      <c r="M99" s="22">
        <f t="shared" ref="M99:Q99" si="95">SUM(M95:M98)</f>
        <v>0</v>
      </c>
      <c r="N99" s="22">
        <f t="shared" si="95"/>
        <v>22000</v>
      </c>
      <c r="O99" s="22">
        <f t="shared" si="95"/>
        <v>0</v>
      </c>
      <c r="P99" s="22">
        <f t="shared" si="95"/>
        <v>0</v>
      </c>
      <c r="Q99" s="22">
        <f t="shared" si="95"/>
        <v>0</v>
      </c>
      <c r="R99" s="20">
        <v>3231</v>
      </c>
      <c r="S99" s="42" t="s">
        <v>77</v>
      </c>
      <c r="T99" s="51">
        <f>SUM(T95:T98)</f>
        <v>0</v>
      </c>
      <c r="U99" s="51">
        <f t="shared" ref="U99:AB99" si="96">SUM(U95:U98)</f>
        <v>0</v>
      </c>
      <c r="V99" s="51">
        <f t="shared" si="96"/>
        <v>0</v>
      </c>
      <c r="W99" s="51">
        <f t="shared" si="96"/>
        <v>0</v>
      </c>
      <c r="X99" s="51">
        <f t="shared" si="96"/>
        <v>0</v>
      </c>
      <c r="Y99" s="51">
        <f t="shared" si="96"/>
        <v>15500</v>
      </c>
      <c r="Z99" s="51">
        <f t="shared" si="96"/>
        <v>50000</v>
      </c>
      <c r="AA99" s="51">
        <f t="shared" si="96"/>
        <v>0</v>
      </c>
      <c r="AB99" s="55">
        <f t="shared" si="96"/>
        <v>0</v>
      </c>
    </row>
    <row r="100" spans="1:28">
      <c r="A100" s="64" t="str">
        <f>A1</f>
        <v>MEDICINSKA ŠKOLA BJELOVAR</v>
      </c>
      <c r="B100" s="64"/>
      <c r="C100" s="64"/>
      <c r="D100" s="64"/>
      <c r="J100" s="64" t="str">
        <f>A1</f>
        <v>MEDICINSKA ŠKOLA BJELOVAR</v>
      </c>
      <c r="K100" s="64"/>
      <c r="L100" s="64"/>
      <c r="M100" s="64"/>
      <c r="N100" s="8"/>
      <c r="O100" s="8"/>
      <c r="P100" s="12"/>
      <c r="Q100" s="8"/>
      <c r="R100" s="64" t="str">
        <f>A1</f>
        <v>MEDICINSKA ŠKOLA BJELOVAR</v>
      </c>
      <c r="S100" s="64"/>
      <c r="T100" s="64"/>
      <c r="U100" s="64"/>
      <c r="V100" s="53"/>
      <c r="W100" s="53"/>
      <c r="Z100" s="52"/>
      <c r="AA100" s="52"/>
    </row>
    <row r="101" spans="1:28">
      <c r="A101" s="65" t="str">
        <f>A2</f>
        <v>BJELOVAR, POLJANA DR. FRANJE TUĐMANA 8</v>
      </c>
      <c r="B101" s="65"/>
      <c r="C101" s="65"/>
      <c r="D101" s="65"/>
      <c r="I101" s="33" t="s">
        <v>168</v>
      </c>
      <c r="J101" s="65" t="str">
        <f>A2</f>
        <v>BJELOVAR, POLJANA DR. FRANJE TUĐMANA 8</v>
      </c>
      <c r="K101" s="65"/>
      <c r="L101" s="65"/>
      <c r="M101" s="65"/>
      <c r="N101" s="8"/>
      <c r="O101" s="8"/>
      <c r="P101" s="12"/>
      <c r="Q101" s="32" t="str">
        <f>I101</f>
        <v>str. 4</v>
      </c>
      <c r="R101" s="65" t="str">
        <f>A2</f>
        <v>BJELOVAR, POLJANA DR. FRANJE TUĐMANA 8</v>
      </c>
      <c r="S101" s="65"/>
      <c r="T101" s="65"/>
      <c r="U101" s="65"/>
      <c r="V101" s="53"/>
      <c r="W101" s="53"/>
      <c r="Z101" s="52"/>
      <c r="AA101" s="52"/>
      <c r="AB101" s="57" t="str">
        <f>Q101</f>
        <v>str. 4</v>
      </c>
    </row>
    <row r="102" spans="1:28">
      <c r="A102" s="25"/>
      <c r="B102" s="66" t="str">
        <f>B3</f>
        <v>PLAN PRIHODA I RASHODA ZA 2018. I PROJEKCIJE PRIHODA I RASHODA ZA 2019. I 2020. GODINU</v>
      </c>
      <c r="C102" s="66"/>
      <c r="D102" s="66"/>
      <c r="E102" s="66"/>
      <c r="F102" s="66"/>
      <c r="G102" s="66"/>
      <c r="H102" s="66"/>
      <c r="I102" s="66"/>
      <c r="J102" s="28"/>
      <c r="K102" s="66" t="str">
        <f>B3</f>
        <v>PLAN PRIHODA I RASHODA ZA 2018. I PROJEKCIJE PRIHODA I RASHODA ZA 2019. I 2020. GODINU</v>
      </c>
      <c r="L102" s="66"/>
      <c r="M102" s="66"/>
      <c r="N102" s="66"/>
      <c r="O102" s="66"/>
      <c r="P102" s="66"/>
      <c r="Q102" s="66"/>
      <c r="R102" s="28"/>
      <c r="S102" s="66" t="str">
        <f>B3</f>
        <v>PLAN PRIHODA I RASHODA ZA 2018. I PROJEKCIJE PRIHODA I RASHODA ZA 2019. I 2020. GODINU</v>
      </c>
      <c r="T102" s="66"/>
      <c r="U102" s="66"/>
      <c r="V102" s="66"/>
      <c r="W102" s="66"/>
      <c r="X102" s="66"/>
      <c r="Y102" s="66"/>
      <c r="Z102" s="66"/>
      <c r="AA102" s="66"/>
      <c r="AB102" s="66"/>
    </row>
    <row r="103" spans="1:28">
      <c r="J103" s="1"/>
      <c r="K103" s="3"/>
      <c r="L103" s="8"/>
      <c r="M103" s="8"/>
      <c r="N103" s="8"/>
      <c r="O103" s="8"/>
      <c r="P103" s="12"/>
      <c r="Q103" s="8"/>
      <c r="R103" s="1"/>
      <c r="Z103" s="52"/>
      <c r="AA103" s="52"/>
    </row>
    <row r="104" spans="1:28" ht="15" customHeight="1">
      <c r="A104" s="4"/>
      <c r="B104" s="10"/>
      <c r="C104" s="67" t="str">
        <f>C5</f>
        <v>P L A N    U K U P N O</v>
      </c>
      <c r="D104" s="68"/>
      <c r="E104" s="68"/>
      <c r="F104" s="69"/>
      <c r="H104" s="15" t="s">
        <v>26</v>
      </c>
      <c r="I104" s="13" t="s">
        <v>26</v>
      </c>
      <c r="J104" s="4"/>
      <c r="K104" s="10"/>
      <c r="L104" s="73" t="str">
        <f>L5</f>
        <v>DRŽAVNI PRORAČUN</v>
      </c>
      <c r="M104" s="72"/>
      <c r="N104" s="70" t="str">
        <f>N5</f>
        <v>ŽUPANIJSKI PRORAČUN</v>
      </c>
      <c r="O104" s="71"/>
      <c r="P104" s="71"/>
      <c r="Q104" s="72"/>
      <c r="R104" s="4"/>
      <c r="S104" s="39"/>
      <c r="T104" s="74" t="str">
        <f>T5</f>
        <v>VLASTITI PRIHODI</v>
      </c>
      <c r="U104" s="75"/>
      <c r="V104" s="75"/>
      <c r="W104" s="75"/>
      <c r="X104" s="76"/>
      <c r="Y104" s="75" t="str">
        <f>Y5</f>
        <v>OSTALI PRIHODI</v>
      </c>
      <c r="Z104" s="75"/>
      <c r="AA104" s="75"/>
      <c r="AB104" s="76"/>
    </row>
    <row r="105" spans="1:28" ht="15.75">
      <c r="A105" s="7" t="s">
        <v>7</v>
      </c>
      <c r="B105" s="11" t="s">
        <v>8</v>
      </c>
      <c r="C105" s="61" t="str">
        <f>C6</f>
        <v>2 0 1 8.</v>
      </c>
      <c r="D105" s="62"/>
      <c r="E105" s="62"/>
      <c r="F105" s="63"/>
      <c r="H105" s="14" t="str">
        <f>H6</f>
        <v>2019.</v>
      </c>
      <c r="I105" s="14" t="str">
        <f>I6</f>
        <v>2020.</v>
      </c>
      <c r="J105" s="7" t="s">
        <v>7</v>
      </c>
      <c r="K105" s="11" t="s">
        <v>8</v>
      </c>
      <c r="L105" s="35" t="str">
        <f>L6</f>
        <v>DRŽ. PROR.</v>
      </c>
      <c r="M105" s="35" t="str">
        <f t="shared" ref="M105:Q105" si="97">M6</f>
        <v>VLASTITI</v>
      </c>
      <c r="N105" s="35" t="str">
        <f t="shared" si="97"/>
        <v>DECENTRALIZ.</v>
      </c>
      <c r="O105" s="35" t="str">
        <f t="shared" si="97"/>
        <v>TEK. I INV. ODR.</v>
      </c>
      <c r="P105" s="35" t="str">
        <f t="shared" si="97"/>
        <v>NATJEC.</v>
      </c>
      <c r="Q105" s="35" t="str">
        <f t="shared" si="97"/>
        <v>OSTALO</v>
      </c>
      <c r="R105" s="7" t="s">
        <v>7</v>
      </c>
      <c r="S105" s="11" t="s">
        <v>8</v>
      </c>
      <c r="T105" s="45" t="str">
        <f>T6</f>
        <v>ZAKUP</v>
      </c>
      <c r="U105" s="45" t="str">
        <f t="shared" ref="U105:AB105" si="98">U6</f>
        <v>KAM. I ŠTETE</v>
      </c>
      <c r="V105" s="45" t="str">
        <f t="shared" si="98"/>
        <v>ŠKOLARINA</v>
      </c>
      <c r="W105" s="45" t="str">
        <f t="shared" si="98"/>
        <v>OSTALO</v>
      </c>
      <c r="X105" s="45" t="str">
        <f t="shared" si="98"/>
        <v>VOĆE</v>
      </c>
      <c r="Y105" s="45" t="str">
        <f t="shared" si="98"/>
        <v>KAZALIŠTE</v>
      </c>
      <c r="Z105" s="45" t="str">
        <f t="shared" si="98"/>
        <v>IZLETI</v>
      </c>
      <c r="AA105" s="45" t="str">
        <f t="shared" si="98"/>
        <v>PROJEKT</v>
      </c>
      <c r="AB105" s="58" t="str">
        <f t="shared" si="98"/>
        <v>OSTALO</v>
      </c>
    </row>
    <row r="106" spans="1:28">
      <c r="A106" s="5"/>
      <c r="B106" s="16"/>
      <c r="C106" s="17" t="str">
        <f>C7</f>
        <v>I - III</v>
      </c>
      <c r="D106" s="17" t="str">
        <f t="shared" ref="D106:F106" si="99">D7</f>
        <v>I - VI</v>
      </c>
      <c r="E106" s="17" t="str">
        <f t="shared" si="99"/>
        <v>I - IX</v>
      </c>
      <c r="F106" s="17" t="str">
        <f t="shared" si="99"/>
        <v>2018.</v>
      </c>
      <c r="H106" s="17" t="str">
        <f>H7</f>
        <v>2019.</v>
      </c>
      <c r="I106" s="17" t="str">
        <f>I7</f>
        <v>2020.</v>
      </c>
      <c r="J106" s="5"/>
      <c r="K106" s="16"/>
      <c r="L106" s="36" t="str">
        <f>L7</f>
        <v>2018.</v>
      </c>
      <c r="M106" s="36" t="str">
        <f t="shared" ref="M106:Q106" si="100">M7</f>
        <v>2018.</v>
      </c>
      <c r="N106" s="36" t="str">
        <f t="shared" si="100"/>
        <v>2018.</v>
      </c>
      <c r="O106" s="36" t="str">
        <f t="shared" si="100"/>
        <v>2018.</v>
      </c>
      <c r="P106" s="36" t="str">
        <f t="shared" si="100"/>
        <v>2018.</v>
      </c>
      <c r="Q106" s="36" t="str">
        <f t="shared" si="100"/>
        <v>2018.</v>
      </c>
      <c r="R106" s="5"/>
      <c r="S106" s="40"/>
      <c r="T106" s="48" t="str">
        <f>T7</f>
        <v>2018.</v>
      </c>
      <c r="U106" s="48" t="str">
        <f t="shared" ref="U106:AB106" si="101">U7</f>
        <v>2018.</v>
      </c>
      <c r="V106" s="48" t="str">
        <f t="shared" si="101"/>
        <v>2018.</v>
      </c>
      <c r="W106" s="48" t="str">
        <f t="shared" si="101"/>
        <v>2018.</v>
      </c>
      <c r="X106" s="48" t="str">
        <f t="shared" si="101"/>
        <v>2018.</v>
      </c>
      <c r="Y106" s="48" t="str">
        <f t="shared" si="101"/>
        <v>2018.</v>
      </c>
      <c r="Z106" s="48" t="str">
        <f t="shared" si="101"/>
        <v>2018.</v>
      </c>
      <c r="AA106" s="48" t="str">
        <f t="shared" si="101"/>
        <v>2018.</v>
      </c>
      <c r="AB106" s="59" t="str">
        <f t="shared" si="101"/>
        <v>2018.</v>
      </c>
    </row>
    <row r="107" spans="1:28">
      <c r="A107" s="18">
        <v>323211</v>
      </c>
      <c r="B107" s="19" t="s">
        <v>78</v>
      </c>
      <c r="C107" s="13">
        <v>2000</v>
      </c>
      <c r="D107" s="13">
        <v>15000</v>
      </c>
      <c r="E107" s="13">
        <v>33000</v>
      </c>
      <c r="F107" s="13">
        <f>L107+M107+N107+O107+P107+Q107+T107+U107+V107+W107+X107+Y107+Z107+AA107+AB107</f>
        <v>33000</v>
      </c>
      <c r="H107" s="13">
        <v>33000</v>
      </c>
      <c r="I107" s="13">
        <v>33000</v>
      </c>
      <c r="J107" s="18">
        <v>323211</v>
      </c>
      <c r="K107" s="19" t="s">
        <v>78</v>
      </c>
      <c r="L107" s="34"/>
      <c r="M107" s="34"/>
      <c r="N107" s="34"/>
      <c r="O107" s="34">
        <v>28000</v>
      </c>
      <c r="P107" s="34"/>
      <c r="Q107" s="34"/>
      <c r="R107" s="18">
        <v>323211</v>
      </c>
      <c r="S107" s="41" t="s">
        <v>78</v>
      </c>
      <c r="T107" s="49">
        <v>5000</v>
      </c>
      <c r="U107" s="49"/>
      <c r="V107" s="49"/>
      <c r="W107" s="49"/>
      <c r="X107" s="49"/>
      <c r="Y107" s="49"/>
      <c r="Z107" s="49"/>
      <c r="AA107" s="49"/>
      <c r="AB107" s="60"/>
    </row>
    <row r="108" spans="1:28" s="27" customFormat="1">
      <c r="A108" s="26">
        <v>323221</v>
      </c>
      <c r="B108" s="19" t="s">
        <v>79</v>
      </c>
      <c r="C108" s="13">
        <v>10000</v>
      </c>
      <c r="D108" s="13">
        <v>29000</v>
      </c>
      <c r="E108" s="13">
        <v>39000</v>
      </c>
      <c r="F108" s="13">
        <f t="shared" ref="F108:F132" si="102">L108+M108+N108+O108+P108+Q108+T108+U108+V108+W108+X108+Y108+Z108+AA108+AB108</f>
        <v>58000</v>
      </c>
      <c r="G108" s="12"/>
      <c r="H108" s="13">
        <v>58000</v>
      </c>
      <c r="I108" s="13">
        <v>58000</v>
      </c>
      <c r="J108" s="26">
        <v>323221</v>
      </c>
      <c r="K108" s="19" t="s">
        <v>79</v>
      </c>
      <c r="L108" s="13"/>
      <c r="M108" s="13"/>
      <c r="N108" s="13">
        <v>5000</v>
      </c>
      <c r="O108" s="13">
        <v>30000</v>
      </c>
      <c r="P108" s="13"/>
      <c r="Q108" s="13"/>
      <c r="R108" s="26">
        <v>323221</v>
      </c>
      <c r="S108" s="41" t="s">
        <v>79</v>
      </c>
      <c r="T108" s="50">
        <v>2000</v>
      </c>
      <c r="U108" s="50">
        <v>1000</v>
      </c>
      <c r="V108" s="50">
        <v>20000</v>
      </c>
      <c r="W108" s="50"/>
      <c r="X108" s="50"/>
      <c r="Y108" s="50"/>
      <c r="Z108" s="50"/>
      <c r="AA108" s="50"/>
      <c r="AB108" s="54"/>
    </row>
    <row r="109" spans="1:28" s="27" customFormat="1">
      <c r="A109" s="26">
        <v>323291</v>
      </c>
      <c r="B109" s="19" t="s">
        <v>80</v>
      </c>
      <c r="C109" s="13">
        <v>2000</v>
      </c>
      <c r="D109" s="13">
        <v>4000</v>
      </c>
      <c r="E109" s="13">
        <v>4000</v>
      </c>
      <c r="F109" s="13">
        <f t="shared" si="102"/>
        <v>5000</v>
      </c>
      <c r="G109" s="12"/>
      <c r="H109" s="13">
        <v>5000</v>
      </c>
      <c r="I109" s="13">
        <v>5000</v>
      </c>
      <c r="J109" s="26">
        <v>323291</v>
      </c>
      <c r="K109" s="19" t="s">
        <v>80</v>
      </c>
      <c r="L109" s="13"/>
      <c r="M109" s="13"/>
      <c r="N109" s="13"/>
      <c r="O109" s="13">
        <v>5000</v>
      </c>
      <c r="P109" s="13"/>
      <c r="Q109" s="13"/>
      <c r="R109" s="26">
        <v>323291</v>
      </c>
      <c r="S109" s="41" t="s">
        <v>80</v>
      </c>
      <c r="T109" s="51"/>
      <c r="U109" s="51"/>
      <c r="V109" s="51"/>
      <c r="W109" s="51"/>
      <c r="X109" s="51"/>
      <c r="Y109" s="51"/>
      <c r="Z109" s="51"/>
      <c r="AA109" s="51"/>
      <c r="AB109" s="55"/>
    </row>
    <row r="110" spans="1:28" s="2" customFormat="1">
      <c r="A110" s="20">
        <v>3232</v>
      </c>
      <c r="B110" s="21" t="s">
        <v>81</v>
      </c>
      <c r="C110" s="22">
        <f>C107+C108+C109</f>
        <v>14000</v>
      </c>
      <c r="D110" s="22">
        <f t="shared" ref="D110:I110" si="103">D107+D108+D109</f>
        <v>48000</v>
      </c>
      <c r="E110" s="22">
        <f t="shared" si="103"/>
        <v>76000</v>
      </c>
      <c r="F110" s="22">
        <f t="shared" si="103"/>
        <v>96000</v>
      </c>
      <c r="G110" s="24">
        <f t="shared" si="103"/>
        <v>0</v>
      </c>
      <c r="H110" s="22">
        <f t="shared" si="103"/>
        <v>96000</v>
      </c>
      <c r="I110" s="22">
        <f t="shared" si="103"/>
        <v>96000</v>
      </c>
      <c r="J110" s="20">
        <v>3232</v>
      </c>
      <c r="K110" s="21" t="s">
        <v>81</v>
      </c>
      <c r="L110" s="22">
        <f>SUM(L107:L109)</f>
        <v>0</v>
      </c>
      <c r="M110" s="22">
        <f t="shared" ref="M110:Q110" si="104">SUM(M107:M109)</f>
        <v>0</v>
      </c>
      <c r="N110" s="22">
        <f t="shared" si="104"/>
        <v>5000</v>
      </c>
      <c r="O110" s="22">
        <f t="shared" si="104"/>
        <v>63000</v>
      </c>
      <c r="P110" s="22">
        <f t="shared" si="104"/>
        <v>0</v>
      </c>
      <c r="Q110" s="22">
        <f t="shared" si="104"/>
        <v>0</v>
      </c>
      <c r="R110" s="20">
        <v>3232</v>
      </c>
      <c r="S110" s="42" t="s">
        <v>81</v>
      </c>
      <c r="T110" s="51">
        <f>SUM(T107:T109)</f>
        <v>7000</v>
      </c>
      <c r="U110" s="51">
        <f t="shared" ref="U110:AB110" si="105">SUM(U107:U109)</f>
        <v>1000</v>
      </c>
      <c r="V110" s="51">
        <f t="shared" si="105"/>
        <v>20000</v>
      </c>
      <c r="W110" s="51">
        <f t="shared" si="105"/>
        <v>0</v>
      </c>
      <c r="X110" s="51">
        <f t="shared" si="105"/>
        <v>0</v>
      </c>
      <c r="Y110" s="51">
        <f t="shared" si="105"/>
        <v>0</v>
      </c>
      <c r="Z110" s="51">
        <f t="shared" si="105"/>
        <v>0</v>
      </c>
      <c r="AA110" s="51">
        <f t="shared" si="105"/>
        <v>0</v>
      </c>
      <c r="AB110" s="55">
        <f t="shared" si="105"/>
        <v>0</v>
      </c>
    </row>
    <row r="111" spans="1:28">
      <c r="A111" s="26">
        <v>323321</v>
      </c>
      <c r="B111" s="19" t="s">
        <v>82</v>
      </c>
      <c r="C111" s="13"/>
      <c r="D111" s="13">
        <v>1500</v>
      </c>
      <c r="E111" s="13">
        <v>1500</v>
      </c>
      <c r="F111" s="13">
        <f t="shared" si="102"/>
        <v>1500</v>
      </c>
      <c r="H111" s="13">
        <v>1500</v>
      </c>
      <c r="I111" s="13">
        <v>1500</v>
      </c>
      <c r="J111" s="26">
        <v>323321</v>
      </c>
      <c r="K111" s="19" t="s">
        <v>82</v>
      </c>
      <c r="L111" s="13"/>
      <c r="M111" s="13"/>
      <c r="N111" s="13"/>
      <c r="O111" s="13"/>
      <c r="P111" s="13"/>
      <c r="Q111" s="13"/>
      <c r="R111" s="26">
        <v>323321</v>
      </c>
      <c r="S111" s="41" t="s">
        <v>82</v>
      </c>
      <c r="T111" s="50">
        <v>1500</v>
      </c>
      <c r="U111" s="51"/>
      <c r="V111" s="51"/>
      <c r="W111" s="51"/>
      <c r="X111" s="51"/>
      <c r="Y111" s="51"/>
      <c r="Z111" s="51"/>
      <c r="AA111" s="51"/>
      <c r="AB111" s="55"/>
    </row>
    <row r="112" spans="1:28">
      <c r="A112" s="18">
        <v>323391</v>
      </c>
      <c r="B112" s="19" t="s">
        <v>83</v>
      </c>
      <c r="C112" s="13"/>
      <c r="D112" s="13"/>
      <c r="E112" s="13"/>
      <c r="F112" s="13">
        <f t="shared" si="102"/>
        <v>0</v>
      </c>
      <c r="H112" s="13"/>
      <c r="I112" s="13"/>
      <c r="J112" s="18">
        <v>323391</v>
      </c>
      <c r="K112" s="19" t="s">
        <v>83</v>
      </c>
      <c r="L112" s="13"/>
      <c r="M112" s="13"/>
      <c r="N112" s="13"/>
      <c r="O112" s="13"/>
      <c r="P112" s="13"/>
      <c r="Q112" s="13"/>
      <c r="R112" s="18">
        <v>323391</v>
      </c>
      <c r="S112" s="41" t="s">
        <v>83</v>
      </c>
      <c r="T112" s="50"/>
      <c r="U112" s="50"/>
      <c r="V112" s="50"/>
      <c r="W112" s="50"/>
      <c r="X112" s="50"/>
      <c r="Y112" s="50"/>
      <c r="Z112" s="50"/>
      <c r="AA112" s="50"/>
      <c r="AB112" s="54"/>
    </row>
    <row r="113" spans="1:28" s="2" customFormat="1">
      <c r="A113" s="20">
        <v>3233</v>
      </c>
      <c r="B113" s="21" t="s">
        <v>84</v>
      </c>
      <c r="C113" s="22">
        <f>C111+C112</f>
        <v>0</v>
      </c>
      <c r="D113" s="22">
        <f t="shared" ref="D113:I113" si="106">D111+D112</f>
        <v>1500</v>
      </c>
      <c r="E113" s="22">
        <f t="shared" si="106"/>
        <v>1500</v>
      </c>
      <c r="F113" s="22">
        <f t="shared" si="106"/>
        <v>1500</v>
      </c>
      <c r="G113" s="24">
        <f t="shared" si="106"/>
        <v>0</v>
      </c>
      <c r="H113" s="22">
        <f t="shared" si="106"/>
        <v>1500</v>
      </c>
      <c r="I113" s="22">
        <f t="shared" si="106"/>
        <v>1500</v>
      </c>
      <c r="J113" s="20">
        <v>3233</v>
      </c>
      <c r="K113" s="21" t="s">
        <v>84</v>
      </c>
      <c r="L113" s="22">
        <f>L111+L112</f>
        <v>0</v>
      </c>
      <c r="M113" s="22">
        <f t="shared" ref="M113:Q113" si="107">M111+M112</f>
        <v>0</v>
      </c>
      <c r="N113" s="22">
        <f t="shared" si="107"/>
        <v>0</v>
      </c>
      <c r="O113" s="22">
        <f t="shared" si="107"/>
        <v>0</v>
      </c>
      <c r="P113" s="22">
        <f t="shared" si="107"/>
        <v>0</v>
      </c>
      <c r="Q113" s="22">
        <f t="shared" si="107"/>
        <v>0</v>
      </c>
      <c r="R113" s="20">
        <v>3233</v>
      </c>
      <c r="S113" s="42" t="s">
        <v>84</v>
      </c>
      <c r="T113" s="51">
        <f>T111+T112</f>
        <v>1500</v>
      </c>
      <c r="U113" s="51">
        <f t="shared" ref="U113:AB113" si="108">U111+U112</f>
        <v>0</v>
      </c>
      <c r="V113" s="51">
        <f t="shared" si="108"/>
        <v>0</v>
      </c>
      <c r="W113" s="51">
        <f t="shared" si="108"/>
        <v>0</v>
      </c>
      <c r="X113" s="51">
        <f t="shared" si="108"/>
        <v>0</v>
      </c>
      <c r="Y113" s="51">
        <f t="shared" si="108"/>
        <v>0</v>
      </c>
      <c r="Z113" s="51">
        <f t="shared" si="108"/>
        <v>0</v>
      </c>
      <c r="AA113" s="51">
        <f t="shared" si="108"/>
        <v>0</v>
      </c>
      <c r="AB113" s="55">
        <f t="shared" si="108"/>
        <v>0</v>
      </c>
    </row>
    <row r="114" spans="1:28">
      <c r="A114" s="18">
        <v>323411</v>
      </c>
      <c r="B114" s="19" t="s">
        <v>85</v>
      </c>
      <c r="C114" s="13">
        <v>4000</v>
      </c>
      <c r="D114" s="13">
        <v>8000</v>
      </c>
      <c r="E114" s="13">
        <v>12000</v>
      </c>
      <c r="F114" s="13">
        <f t="shared" si="102"/>
        <v>16000</v>
      </c>
      <c r="H114" s="13">
        <v>16000</v>
      </c>
      <c r="I114" s="13">
        <v>16000</v>
      </c>
      <c r="J114" s="18">
        <v>323411</v>
      </c>
      <c r="K114" s="19" t="s">
        <v>85</v>
      </c>
      <c r="L114" s="13"/>
      <c r="M114" s="13"/>
      <c r="N114" s="13">
        <v>16000</v>
      </c>
      <c r="O114" s="13"/>
      <c r="P114" s="13"/>
      <c r="Q114" s="13"/>
      <c r="R114" s="18">
        <v>323411</v>
      </c>
      <c r="S114" s="41" t="s">
        <v>85</v>
      </c>
      <c r="T114" s="50"/>
      <c r="U114" s="50"/>
      <c r="V114" s="50"/>
      <c r="W114" s="50"/>
      <c r="X114" s="50"/>
      <c r="Y114" s="50"/>
      <c r="Z114" s="50"/>
      <c r="AA114" s="50"/>
      <c r="AB114" s="54"/>
    </row>
    <row r="115" spans="1:28" s="27" customFormat="1">
      <c r="A115" s="26">
        <v>323421</v>
      </c>
      <c r="B115" s="19" t="s">
        <v>86</v>
      </c>
      <c r="C115" s="13">
        <v>6000</v>
      </c>
      <c r="D115" s="13">
        <v>12000</v>
      </c>
      <c r="E115" s="13">
        <v>14000</v>
      </c>
      <c r="F115" s="13">
        <f t="shared" si="102"/>
        <v>19000</v>
      </c>
      <c r="G115" s="12"/>
      <c r="H115" s="13">
        <v>19000</v>
      </c>
      <c r="I115" s="13">
        <v>19000</v>
      </c>
      <c r="J115" s="26">
        <v>323421</v>
      </c>
      <c r="K115" s="19" t="s">
        <v>86</v>
      </c>
      <c r="L115" s="13"/>
      <c r="M115" s="13"/>
      <c r="N115" s="13">
        <v>19000</v>
      </c>
      <c r="O115" s="13"/>
      <c r="P115" s="13"/>
      <c r="Q115" s="13"/>
      <c r="R115" s="26">
        <v>323421</v>
      </c>
      <c r="S115" s="41" t="s">
        <v>86</v>
      </c>
      <c r="T115" s="51"/>
      <c r="U115" s="51"/>
      <c r="V115" s="51"/>
      <c r="W115" s="51"/>
      <c r="X115" s="51"/>
      <c r="Y115" s="51"/>
      <c r="Z115" s="51"/>
      <c r="AA115" s="51"/>
      <c r="AB115" s="55"/>
    </row>
    <row r="116" spans="1:28">
      <c r="A116" s="18">
        <v>323441</v>
      </c>
      <c r="B116" s="19" t="s">
        <v>87</v>
      </c>
      <c r="C116" s="13">
        <v>3000</v>
      </c>
      <c r="D116" s="13">
        <v>3000</v>
      </c>
      <c r="E116" s="13">
        <v>4000</v>
      </c>
      <c r="F116" s="13">
        <f t="shared" si="102"/>
        <v>5000</v>
      </c>
      <c r="H116" s="13">
        <v>5000</v>
      </c>
      <c r="I116" s="13">
        <v>5000</v>
      </c>
      <c r="J116" s="18">
        <v>323441</v>
      </c>
      <c r="K116" s="19" t="s">
        <v>87</v>
      </c>
      <c r="L116" s="13"/>
      <c r="M116" s="13"/>
      <c r="N116" s="13">
        <v>5000</v>
      </c>
      <c r="O116" s="13"/>
      <c r="P116" s="13"/>
      <c r="Q116" s="13"/>
      <c r="R116" s="18">
        <v>323441</v>
      </c>
      <c r="S116" s="41" t="s">
        <v>87</v>
      </c>
      <c r="T116" s="50"/>
      <c r="U116" s="50"/>
      <c r="V116" s="50"/>
      <c r="W116" s="50"/>
      <c r="X116" s="50"/>
      <c r="Y116" s="50"/>
      <c r="Z116" s="50"/>
      <c r="AA116" s="50"/>
      <c r="AB116" s="54"/>
    </row>
    <row r="117" spans="1:28">
      <c r="A117" s="26">
        <v>323491</v>
      </c>
      <c r="B117" s="19" t="s">
        <v>88</v>
      </c>
      <c r="C117" s="13">
        <v>2000</v>
      </c>
      <c r="D117" s="13">
        <v>2000</v>
      </c>
      <c r="E117" s="13">
        <v>2000</v>
      </c>
      <c r="F117" s="13">
        <f t="shared" si="102"/>
        <v>2000</v>
      </c>
      <c r="H117" s="13">
        <v>2000</v>
      </c>
      <c r="I117" s="13">
        <v>2000</v>
      </c>
      <c r="J117" s="26">
        <v>323491</v>
      </c>
      <c r="K117" s="19" t="s">
        <v>88</v>
      </c>
      <c r="L117" s="13"/>
      <c r="M117" s="13"/>
      <c r="N117" s="13">
        <v>2000</v>
      </c>
      <c r="O117" s="13"/>
      <c r="P117" s="13"/>
      <c r="Q117" s="13"/>
      <c r="R117" s="26">
        <v>323491</v>
      </c>
      <c r="S117" s="41" t="s">
        <v>88</v>
      </c>
      <c r="T117" s="51"/>
      <c r="U117" s="51"/>
      <c r="V117" s="51"/>
      <c r="W117" s="51"/>
      <c r="X117" s="51"/>
      <c r="Y117" s="51"/>
      <c r="Z117" s="51"/>
      <c r="AA117" s="51"/>
      <c r="AB117" s="55"/>
    </row>
    <row r="118" spans="1:28" s="2" customFormat="1">
      <c r="A118" s="20">
        <v>3234</v>
      </c>
      <c r="B118" s="21" t="s">
        <v>89</v>
      </c>
      <c r="C118" s="22">
        <f>SUM(C114:C117)</f>
        <v>15000</v>
      </c>
      <c r="D118" s="22">
        <f t="shared" ref="D118:I118" si="109">SUM(D114:D117)</f>
        <v>25000</v>
      </c>
      <c r="E118" s="22">
        <f t="shared" si="109"/>
        <v>32000</v>
      </c>
      <c r="F118" s="22">
        <f t="shared" si="109"/>
        <v>42000</v>
      </c>
      <c r="G118" s="24">
        <f t="shared" si="109"/>
        <v>0</v>
      </c>
      <c r="H118" s="22">
        <f t="shared" si="109"/>
        <v>42000</v>
      </c>
      <c r="I118" s="22">
        <f t="shared" si="109"/>
        <v>42000</v>
      </c>
      <c r="J118" s="20">
        <v>3234</v>
      </c>
      <c r="K118" s="21" t="s">
        <v>89</v>
      </c>
      <c r="L118" s="22">
        <f>SUM(L114:L117)</f>
        <v>0</v>
      </c>
      <c r="M118" s="22">
        <f t="shared" ref="M118:Q118" si="110">SUM(M114:M117)</f>
        <v>0</v>
      </c>
      <c r="N118" s="22">
        <f t="shared" si="110"/>
        <v>42000</v>
      </c>
      <c r="O118" s="22">
        <f t="shared" si="110"/>
        <v>0</v>
      </c>
      <c r="P118" s="22">
        <f t="shared" si="110"/>
        <v>0</v>
      </c>
      <c r="Q118" s="22">
        <f t="shared" si="110"/>
        <v>0</v>
      </c>
      <c r="R118" s="20">
        <v>3234</v>
      </c>
      <c r="S118" s="42" t="s">
        <v>89</v>
      </c>
      <c r="T118" s="50">
        <f>SUM(T114:T117)</f>
        <v>0</v>
      </c>
      <c r="U118" s="50">
        <f t="shared" ref="U118:AB118" si="111">SUM(U114:U117)</f>
        <v>0</v>
      </c>
      <c r="V118" s="50">
        <f t="shared" si="111"/>
        <v>0</v>
      </c>
      <c r="W118" s="50">
        <f t="shared" si="111"/>
        <v>0</v>
      </c>
      <c r="X118" s="50">
        <f t="shared" si="111"/>
        <v>0</v>
      </c>
      <c r="Y118" s="50">
        <f t="shared" si="111"/>
        <v>0</v>
      </c>
      <c r="Z118" s="50">
        <f t="shared" si="111"/>
        <v>0</v>
      </c>
      <c r="AA118" s="50">
        <f t="shared" si="111"/>
        <v>0</v>
      </c>
      <c r="AB118" s="54">
        <f t="shared" si="111"/>
        <v>0</v>
      </c>
    </row>
    <row r="119" spans="1:28" s="27" customFormat="1">
      <c r="A119" s="26">
        <v>323521</v>
      </c>
      <c r="B119" s="19" t="s">
        <v>90</v>
      </c>
      <c r="C119" s="13"/>
      <c r="D119" s="13">
        <v>1000</v>
      </c>
      <c r="E119" s="13">
        <v>2000</v>
      </c>
      <c r="F119" s="13">
        <f t="shared" si="102"/>
        <v>2000</v>
      </c>
      <c r="G119" s="12"/>
      <c r="H119" s="13">
        <v>2000</v>
      </c>
      <c r="I119" s="13">
        <v>2000</v>
      </c>
      <c r="J119" s="26">
        <v>323521</v>
      </c>
      <c r="K119" s="19" t="s">
        <v>90</v>
      </c>
      <c r="L119" s="13"/>
      <c r="M119" s="13"/>
      <c r="N119" s="13">
        <v>2000</v>
      </c>
      <c r="O119" s="13"/>
      <c r="P119" s="13"/>
      <c r="Q119" s="13"/>
      <c r="R119" s="26">
        <v>323521</v>
      </c>
      <c r="S119" s="41" t="s">
        <v>90</v>
      </c>
      <c r="T119" s="50"/>
      <c r="U119" s="50"/>
      <c r="V119" s="50"/>
      <c r="W119" s="50"/>
      <c r="X119" s="50"/>
      <c r="Y119" s="50"/>
      <c r="Z119" s="50"/>
      <c r="AA119" s="50"/>
      <c r="AB119" s="54"/>
    </row>
    <row r="120" spans="1:28">
      <c r="A120" s="26">
        <v>323541</v>
      </c>
      <c r="B120" s="19" t="s">
        <v>91</v>
      </c>
      <c r="C120" s="13">
        <v>1000</v>
      </c>
      <c r="D120" s="13">
        <v>2000</v>
      </c>
      <c r="E120" s="13">
        <v>3000</v>
      </c>
      <c r="F120" s="13">
        <f t="shared" si="102"/>
        <v>4000</v>
      </c>
      <c r="H120" s="13">
        <v>4000</v>
      </c>
      <c r="I120" s="13">
        <v>4000</v>
      </c>
      <c r="J120" s="26">
        <v>323541</v>
      </c>
      <c r="K120" s="19" t="s">
        <v>91</v>
      </c>
      <c r="L120" s="13"/>
      <c r="M120" s="13"/>
      <c r="N120" s="13">
        <v>4000</v>
      </c>
      <c r="O120" s="13"/>
      <c r="P120" s="13"/>
      <c r="Q120" s="13"/>
      <c r="R120" s="26">
        <v>323541</v>
      </c>
      <c r="S120" s="41" t="s">
        <v>91</v>
      </c>
      <c r="T120" s="50"/>
      <c r="U120" s="50"/>
      <c r="V120" s="50"/>
      <c r="W120" s="50"/>
      <c r="X120" s="50"/>
      <c r="Y120" s="50"/>
      <c r="Z120" s="50"/>
      <c r="AA120" s="50"/>
      <c r="AB120" s="54"/>
    </row>
    <row r="121" spans="1:28" s="2" customFormat="1">
      <c r="A121" s="20">
        <v>3235</v>
      </c>
      <c r="B121" s="21" t="s">
        <v>92</v>
      </c>
      <c r="C121" s="22">
        <f>C119+C120</f>
        <v>1000</v>
      </c>
      <c r="D121" s="22">
        <f t="shared" ref="D121:I121" si="112">D119+D120</f>
        <v>3000</v>
      </c>
      <c r="E121" s="22">
        <f t="shared" si="112"/>
        <v>5000</v>
      </c>
      <c r="F121" s="22">
        <f t="shared" si="112"/>
        <v>6000</v>
      </c>
      <c r="G121" s="24">
        <f t="shared" si="112"/>
        <v>0</v>
      </c>
      <c r="H121" s="22">
        <f t="shared" si="112"/>
        <v>6000</v>
      </c>
      <c r="I121" s="22">
        <f t="shared" si="112"/>
        <v>6000</v>
      </c>
      <c r="J121" s="20">
        <v>3235</v>
      </c>
      <c r="K121" s="21" t="s">
        <v>92</v>
      </c>
      <c r="L121" s="22">
        <f>L119+L120</f>
        <v>0</v>
      </c>
      <c r="M121" s="22">
        <f t="shared" ref="M121:Q121" si="113">M119+M120</f>
        <v>0</v>
      </c>
      <c r="N121" s="22">
        <f t="shared" si="113"/>
        <v>6000</v>
      </c>
      <c r="O121" s="22">
        <f t="shared" si="113"/>
        <v>0</v>
      </c>
      <c r="P121" s="22">
        <f t="shared" si="113"/>
        <v>0</v>
      </c>
      <c r="Q121" s="22">
        <f t="shared" si="113"/>
        <v>0</v>
      </c>
      <c r="R121" s="20">
        <v>3235</v>
      </c>
      <c r="S121" s="42" t="s">
        <v>92</v>
      </c>
      <c r="T121" s="51">
        <f>T119+T120</f>
        <v>0</v>
      </c>
      <c r="U121" s="51">
        <f t="shared" ref="U121:AB121" si="114">U119+U120</f>
        <v>0</v>
      </c>
      <c r="V121" s="51">
        <f t="shared" si="114"/>
        <v>0</v>
      </c>
      <c r="W121" s="51">
        <f t="shared" si="114"/>
        <v>0</v>
      </c>
      <c r="X121" s="51">
        <f t="shared" si="114"/>
        <v>0</v>
      </c>
      <c r="Y121" s="51">
        <f t="shared" si="114"/>
        <v>0</v>
      </c>
      <c r="Z121" s="51">
        <f t="shared" si="114"/>
        <v>0</v>
      </c>
      <c r="AA121" s="51">
        <f t="shared" si="114"/>
        <v>0</v>
      </c>
      <c r="AB121" s="55">
        <f t="shared" si="114"/>
        <v>0</v>
      </c>
    </row>
    <row r="122" spans="1:28" s="27" customFormat="1">
      <c r="A122" s="26">
        <v>323611</v>
      </c>
      <c r="B122" s="19" t="s">
        <v>93</v>
      </c>
      <c r="C122" s="13">
        <v>5000</v>
      </c>
      <c r="D122" s="13">
        <v>5000</v>
      </c>
      <c r="E122" s="13">
        <v>5000</v>
      </c>
      <c r="F122" s="13">
        <f t="shared" si="102"/>
        <v>14000</v>
      </c>
      <c r="G122" s="12"/>
      <c r="H122" s="13">
        <v>14000</v>
      </c>
      <c r="I122" s="13">
        <v>14000</v>
      </c>
      <c r="J122" s="26">
        <v>323611</v>
      </c>
      <c r="K122" s="19" t="s">
        <v>93</v>
      </c>
      <c r="L122" s="13"/>
      <c r="M122" s="13"/>
      <c r="N122" s="13">
        <v>14000</v>
      </c>
      <c r="O122" s="13"/>
      <c r="P122" s="13"/>
      <c r="Q122" s="13"/>
      <c r="R122" s="26">
        <v>323611</v>
      </c>
      <c r="S122" s="41" t="s">
        <v>93</v>
      </c>
      <c r="T122" s="50"/>
      <c r="U122" s="50"/>
      <c r="V122" s="50"/>
      <c r="W122" s="50"/>
      <c r="X122" s="50"/>
      <c r="Y122" s="50"/>
      <c r="Z122" s="50"/>
      <c r="AA122" s="50"/>
      <c r="AB122" s="54"/>
    </row>
    <row r="123" spans="1:28" s="2" customFormat="1">
      <c r="A123" s="20">
        <v>3236</v>
      </c>
      <c r="B123" s="21" t="s">
        <v>94</v>
      </c>
      <c r="C123" s="22">
        <f>C122</f>
        <v>5000</v>
      </c>
      <c r="D123" s="22">
        <f t="shared" ref="D123:I123" si="115">D122</f>
        <v>5000</v>
      </c>
      <c r="E123" s="22">
        <f t="shared" si="115"/>
        <v>5000</v>
      </c>
      <c r="F123" s="22">
        <f t="shared" si="115"/>
        <v>14000</v>
      </c>
      <c r="G123" s="24">
        <f t="shared" si="115"/>
        <v>0</v>
      </c>
      <c r="H123" s="22">
        <f t="shared" si="115"/>
        <v>14000</v>
      </c>
      <c r="I123" s="22">
        <f t="shared" si="115"/>
        <v>14000</v>
      </c>
      <c r="J123" s="20">
        <v>3236</v>
      </c>
      <c r="K123" s="21" t="s">
        <v>94</v>
      </c>
      <c r="L123" s="22">
        <f>L122</f>
        <v>0</v>
      </c>
      <c r="M123" s="22">
        <f t="shared" ref="M123:Q123" si="116">M122</f>
        <v>0</v>
      </c>
      <c r="N123" s="22">
        <f t="shared" si="116"/>
        <v>14000</v>
      </c>
      <c r="O123" s="22">
        <f t="shared" si="116"/>
        <v>0</v>
      </c>
      <c r="P123" s="22">
        <f t="shared" si="116"/>
        <v>0</v>
      </c>
      <c r="Q123" s="22">
        <f t="shared" si="116"/>
        <v>0</v>
      </c>
      <c r="R123" s="20">
        <v>3236</v>
      </c>
      <c r="S123" s="42" t="s">
        <v>94</v>
      </c>
      <c r="T123" s="51">
        <f>T122</f>
        <v>0</v>
      </c>
      <c r="U123" s="51">
        <f t="shared" ref="U123:AB123" si="117">U122</f>
        <v>0</v>
      </c>
      <c r="V123" s="51">
        <f t="shared" si="117"/>
        <v>0</v>
      </c>
      <c r="W123" s="51">
        <f t="shared" si="117"/>
        <v>0</v>
      </c>
      <c r="X123" s="51">
        <f t="shared" si="117"/>
        <v>0</v>
      </c>
      <c r="Y123" s="51">
        <f t="shared" si="117"/>
        <v>0</v>
      </c>
      <c r="Z123" s="51">
        <f t="shared" si="117"/>
        <v>0</v>
      </c>
      <c r="AA123" s="51">
        <f t="shared" si="117"/>
        <v>0</v>
      </c>
      <c r="AB123" s="55">
        <f t="shared" si="117"/>
        <v>0</v>
      </c>
    </row>
    <row r="124" spans="1:28" s="27" customFormat="1">
      <c r="A124" s="26">
        <v>323711</v>
      </c>
      <c r="B124" s="19" t="s">
        <v>95</v>
      </c>
      <c r="C124" s="13">
        <v>500</v>
      </c>
      <c r="D124" s="13">
        <v>500</v>
      </c>
      <c r="E124" s="13">
        <v>500</v>
      </c>
      <c r="F124" s="13">
        <f t="shared" si="102"/>
        <v>500</v>
      </c>
      <c r="G124" s="12"/>
      <c r="H124" s="13">
        <v>500</v>
      </c>
      <c r="I124" s="13">
        <v>500</v>
      </c>
      <c r="J124" s="26">
        <v>323711</v>
      </c>
      <c r="K124" s="19" t="s">
        <v>95</v>
      </c>
      <c r="L124" s="13"/>
      <c r="M124" s="13">
        <v>500</v>
      </c>
      <c r="N124" s="13"/>
      <c r="O124" s="13"/>
      <c r="P124" s="13"/>
      <c r="Q124" s="13"/>
      <c r="R124" s="26">
        <v>323711</v>
      </c>
      <c r="S124" s="41" t="s">
        <v>95</v>
      </c>
      <c r="T124" s="50"/>
      <c r="U124" s="50"/>
      <c r="V124" s="50"/>
      <c r="W124" s="50"/>
      <c r="X124" s="50"/>
      <c r="Y124" s="50"/>
      <c r="Z124" s="50"/>
      <c r="AA124" s="50"/>
      <c r="AB124" s="54"/>
    </row>
    <row r="125" spans="1:28">
      <c r="A125" s="26">
        <v>323721</v>
      </c>
      <c r="B125" s="19" t="s">
        <v>96</v>
      </c>
      <c r="C125" s="13">
        <v>74000</v>
      </c>
      <c r="D125" s="13">
        <v>135000</v>
      </c>
      <c r="E125" s="13">
        <v>149000</v>
      </c>
      <c r="F125" s="13">
        <f t="shared" si="102"/>
        <v>198500</v>
      </c>
      <c r="H125" s="13">
        <v>201500</v>
      </c>
      <c r="I125" s="13">
        <v>205500</v>
      </c>
      <c r="J125" s="26">
        <v>323721</v>
      </c>
      <c r="K125" s="19" t="s">
        <v>96</v>
      </c>
      <c r="L125" s="13">
        <v>198000</v>
      </c>
      <c r="M125" s="13">
        <v>500</v>
      </c>
      <c r="N125" s="13"/>
      <c r="O125" s="13"/>
      <c r="P125" s="13"/>
      <c r="Q125" s="13"/>
      <c r="R125" s="26">
        <v>323721</v>
      </c>
      <c r="S125" s="41" t="s">
        <v>96</v>
      </c>
      <c r="T125" s="50"/>
      <c r="U125" s="50"/>
      <c r="V125" s="50"/>
      <c r="W125" s="50"/>
      <c r="X125" s="50"/>
      <c r="Y125" s="50"/>
      <c r="Z125" s="50"/>
      <c r="AA125" s="50"/>
      <c r="AB125" s="54"/>
    </row>
    <row r="126" spans="1:28" s="27" customFormat="1">
      <c r="A126" s="26">
        <v>323731</v>
      </c>
      <c r="B126" s="19" t="s">
        <v>97</v>
      </c>
      <c r="C126" s="13">
        <v>1000</v>
      </c>
      <c r="D126" s="13">
        <v>1000</v>
      </c>
      <c r="E126" s="13">
        <v>1000</v>
      </c>
      <c r="F126" s="13">
        <f t="shared" si="102"/>
        <v>1000</v>
      </c>
      <c r="G126" s="12"/>
      <c r="H126" s="13">
        <v>1000</v>
      </c>
      <c r="I126" s="13">
        <v>1000</v>
      </c>
      <c r="J126" s="26">
        <v>323731</v>
      </c>
      <c r="K126" s="19" t="s">
        <v>97</v>
      </c>
      <c r="L126" s="13"/>
      <c r="M126" s="13"/>
      <c r="N126" s="13">
        <v>1000</v>
      </c>
      <c r="O126" s="13"/>
      <c r="P126" s="13"/>
      <c r="Q126" s="13"/>
      <c r="R126" s="26">
        <v>323731</v>
      </c>
      <c r="S126" s="41" t="s">
        <v>97</v>
      </c>
      <c r="T126" s="51"/>
      <c r="U126" s="51"/>
      <c r="V126" s="51"/>
      <c r="W126" s="51"/>
      <c r="X126" s="51"/>
      <c r="Y126" s="51"/>
      <c r="Z126" s="51"/>
      <c r="AA126" s="51"/>
      <c r="AB126" s="55"/>
    </row>
    <row r="127" spans="1:28" s="27" customFormat="1">
      <c r="A127" s="26">
        <v>323791</v>
      </c>
      <c r="B127" s="19" t="s">
        <v>98</v>
      </c>
      <c r="C127" s="13">
        <v>15000</v>
      </c>
      <c r="D127" s="13">
        <v>19000</v>
      </c>
      <c r="E127" s="13">
        <v>22000</v>
      </c>
      <c r="F127" s="13">
        <f t="shared" si="102"/>
        <v>37500</v>
      </c>
      <c r="G127" s="12"/>
      <c r="H127" s="13">
        <v>37500</v>
      </c>
      <c r="I127" s="13">
        <v>37500</v>
      </c>
      <c r="J127" s="26">
        <v>323791</v>
      </c>
      <c r="K127" s="19" t="s">
        <v>98</v>
      </c>
      <c r="L127" s="13"/>
      <c r="M127" s="13"/>
      <c r="N127" s="13">
        <v>18000</v>
      </c>
      <c r="O127" s="13"/>
      <c r="P127" s="13"/>
      <c r="Q127" s="13"/>
      <c r="R127" s="26">
        <v>323791</v>
      </c>
      <c r="S127" s="41" t="s">
        <v>98</v>
      </c>
      <c r="T127" s="50"/>
      <c r="U127" s="50"/>
      <c r="V127" s="50"/>
      <c r="W127" s="50"/>
      <c r="X127" s="50"/>
      <c r="Y127" s="50">
        <v>14500</v>
      </c>
      <c r="Z127" s="50"/>
      <c r="AA127" s="50"/>
      <c r="AB127" s="54">
        <v>5000</v>
      </c>
    </row>
    <row r="128" spans="1:28" s="2" customFormat="1">
      <c r="A128" s="20">
        <v>3237</v>
      </c>
      <c r="B128" s="21" t="s">
        <v>99</v>
      </c>
      <c r="C128" s="22">
        <f>SUM(C124:C127)</f>
        <v>90500</v>
      </c>
      <c r="D128" s="22">
        <f t="shared" ref="D128:I128" si="118">SUM(D124:D127)</f>
        <v>155500</v>
      </c>
      <c r="E128" s="22">
        <f t="shared" si="118"/>
        <v>172500</v>
      </c>
      <c r="F128" s="22">
        <f t="shared" si="118"/>
        <v>237500</v>
      </c>
      <c r="G128" s="24">
        <f t="shared" si="118"/>
        <v>0</v>
      </c>
      <c r="H128" s="22">
        <f t="shared" si="118"/>
        <v>240500</v>
      </c>
      <c r="I128" s="22">
        <f t="shared" si="118"/>
        <v>244500</v>
      </c>
      <c r="J128" s="20">
        <v>3237</v>
      </c>
      <c r="K128" s="21" t="s">
        <v>99</v>
      </c>
      <c r="L128" s="22">
        <f>SUM(L124:L127)</f>
        <v>198000</v>
      </c>
      <c r="M128" s="22">
        <f t="shared" ref="M128:Q128" si="119">SUM(M124:M127)</f>
        <v>1000</v>
      </c>
      <c r="N128" s="22">
        <f t="shared" si="119"/>
        <v>19000</v>
      </c>
      <c r="O128" s="22">
        <f t="shared" si="119"/>
        <v>0</v>
      </c>
      <c r="P128" s="22">
        <f t="shared" si="119"/>
        <v>0</v>
      </c>
      <c r="Q128" s="22">
        <f t="shared" si="119"/>
        <v>0</v>
      </c>
      <c r="R128" s="20">
        <v>3237</v>
      </c>
      <c r="S128" s="42" t="s">
        <v>99</v>
      </c>
      <c r="T128" s="51">
        <f>SUM(T124:T127)</f>
        <v>0</v>
      </c>
      <c r="U128" s="51">
        <f t="shared" ref="U128:AB128" si="120">SUM(U124:U127)</f>
        <v>0</v>
      </c>
      <c r="V128" s="51">
        <f t="shared" si="120"/>
        <v>0</v>
      </c>
      <c r="W128" s="51">
        <f t="shared" si="120"/>
        <v>0</v>
      </c>
      <c r="X128" s="51">
        <f t="shared" si="120"/>
        <v>0</v>
      </c>
      <c r="Y128" s="51">
        <f t="shared" si="120"/>
        <v>14500</v>
      </c>
      <c r="Z128" s="51">
        <f t="shared" si="120"/>
        <v>0</v>
      </c>
      <c r="AA128" s="51">
        <f t="shared" si="120"/>
        <v>0</v>
      </c>
      <c r="AB128" s="55">
        <f t="shared" si="120"/>
        <v>5000</v>
      </c>
    </row>
    <row r="129" spans="1:28">
      <c r="A129" s="26">
        <v>323811</v>
      </c>
      <c r="B129" s="19" t="s">
        <v>100</v>
      </c>
      <c r="C129" s="13">
        <v>1500</v>
      </c>
      <c r="D129" s="13">
        <v>3000</v>
      </c>
      <c r="E129" s="13">
        <v>4000</v>
      </c>
      <c r="F129" s="13">
        <f t="shared" si="102"/>
        <v>5000</v>
      </c>
      <c r="H129" s="13">
        <v>5000</v>
      </c>
      <c r="I129" s="13">
        <v>5000</v>
      </c>
      <c r="J129" s="26">
        <v>323811</v>
      </c>
      <c r="K129" s="19" t="s">
        <v>100</v>
      </c>
      <c r="L129" s="13"/>
      <c r="M129" s="13"/>
      <c r="N129" s="13">
        <v>5000</v>
      </c>
      <c r="O129" s="13"/>
      <c r="P129" s="13"/>
      <c r="Q129" s="13"/>
      <c r="R129" s="26">
        <v>323811</v>
      </c>
      <c r="S129" s="41" t="s">
        <v>100</v>
      </c>
      <c r="T129" s="50"/>
      <c r="U129" s="50"/>
      <c r="V129" s="50"/>
      <c r="W129" s="50"/>
      <c r="X129" s="50"/>
      <c r="Y129" s="50"/>
      <c r="Z129" s="50"/>
      <c r="AA129" s="50"/>
      <c r="AB129" s="54"/>
    </row>
    <row r="130" spans="1:28">
      <c r="A130" s="4">
        <v>323891</v>
      </c>
      <c r="B130" s="6" t="s">
        <v>101</v>
      </c>
      <c r="C130" s="9">
        <v>1000</v>
      </c>
      <c r="D130" s="9">
        <v>1000</v>
      </c>
      <c r="E130" s="9">
        <v>2000</v>
      </c>
      <c r="F130" s="13">
        <f t="shared" si="102"/>
        <v>2000</v>
      </c>
      <c r="H130" s="9">
        <v>2000</v>
      </c>
      <c r="I130" s="9">
        <v>2000</v>
      </c>
      <c r="J130" s="4">
        <v>323891</v>
      </c>
      <c r="K130" s="6" t="s">
        <v>101</v>
      </c>
      <c r="L130" s="13"/>
      <c r="M130" s="13"/>
      <c r="N130" s="13">
        <v>2000</v>
      </c>
      <c r="O130" s="13"/>
      <c r="P130" s="13"/>
      <c r="Q130" s="13"/>
      <c r="R130" s="4">
        <v>323891</v>
      </c>
      <c r="S130" s="43" t="s">
        <v>101</v>
      </c>
      <c r="T130" s="50"/>
      <c r="U130" s="50"/>
      <c r="V130" s="50"/>
      <c r="W130" s="50"/>
      <c r="X130" s="50"/>
      <c r="Y130" s="50"/>
      <c r="Z130" s="50"/>
      <c r="AA130" s="50"/>
      <c r="AB130" s="54"/>
    </row>
    <row r="131" spans="1:28" s="2" customFormat="1">
      <c r="A131" s="20">
        <v>3238</v>
      </c>
      <c r="B131" s="21" t="s">
        <v>102</v>
      </c>
      <c r="C131" s="22">
        <f>C129+C130</f>
        <v>2500</v>
      </c>
      <c r="D131" s="22">
        <f t="shared" ref="D131:I131" si="121">D129+D130</f>
        <v>4000</v>
      </c>
      <c r="E131" s="22">
        <f t="shared" si="121"/>
        <v>6000</v>
      </c>
      <c r="F131" s="22">
        <f t="shared" si="121"/>
        <v>7000</v>
      </c>
      <c r="G131" s="24">
        <f t="shared" si="121"/>
        <v>0</v>
      </c>
      <c r="H131" s="22">
        <f t="shared" si="121"/>
        <v>7000</v>
      </c>
      <c r="I131" s="22">
        <f t="shared" si="121"/>
        <v>7000</v>
      </c>
      <c r="J131" s="20">
        <v>3238</v>
      </c>
      <c r="K131" s="21" t="s">
        <v>102</v>
      </c>
      <c r="L131" s="22">
        <f>L129+L130</f>
        <v>0</v>
      </c>
      <c r="M131" s="22">
        <f t="shared" ref="M131:Q131" si="122">M129+M130</f>
        <v>0</v>
      </c>
      <c r="N131" s="22">
        <f t="shared" si="122"/>
        <v>7000</v>
      </c>
      <c r="O131" s="22">
        <f t="shared" si="122"/>
        <v>0</v>
      </c>
      <c r="P131" s="22">
        <f t="shared" si="122"/>
        <v>0</v>
      </c>
      <c r="Q131" s="22">
        <f t="shared" si="122"/>
        <v>0</v>
      </c>
      <c r="R131" s="20">
        <v>3238</v>
      </c>
      <c r="S131" s="42" t="s">
        <v>102</v>
      </c>
      <c r="T131" s="50">
        <f>T129+T130</f>
        <v>0</v>
      </c>
      <c r="U131" s="50">
        <f t="shared" ref="U131:AB131" si="123">U129+U130</f>
        <v>0</v>
      </c>
      <c r="V131" s="50">
        <f t="shared" si="123"/>
        <v>0</v>
      </c>
      <c r="W131" s="50">
        <f t="shared" si="123"/>
        <v>0</v>
      </c>
      <c r="X131" s="50">
        <f t="shared" si="123"/>
        <v>0</v>
      </c>
      <c r="Y131" s="50">
        <f t="shared" si="123"/>
        <v>0</v>
      </c>
      <c r="Z131" s="50">
        <f t="shared" si="123"/>
        <v>0</v>
      </c>
      <c r="AA131" s="50">
        <f t="shared" si="123"/>
        <v>0</v>
      </c>
      <c r="AB131" s="54">
        <f t="shared" si="123"/>
        <v>0</v>
      </c>
    </row>
    <row r="132" spans="1:28">
      <c r="A132" s="20"/>
      <c r="B132" s="21"/>
      <c r="C132" s="22"/>
      <c r="D132" s="22"/>
      <c r="E132" s="22"/>
      <c r="F132" s="13">
        <f t="shared" si="102"/>
        <v>0</v>
      </c>
      <c r="G132" s="24"/>
      <c r="H132" s="22"/>
      <c r="I132" s="22"/>
      <c r="J132" s="20"/>
      <c r="K132" s="21"/>
      <c r="L132" s="22"/>
      <c r="M132" s="22"/>
      <c r="N132" s="22"/>
      <c r="O132" s="22"/>
      <c r="P132" s="22"/>
      <c r="Q132" s="22"/>
      <c r="R132" s="20"/>
      <c r="S132" s="42"/>
      <c r="T132" s="51"/>
      <c r="U132" s="51"/>
      <c r="V132" s="51"/>
      <c r="W132" s="51"/>
      <c r="X132" s="51"/>
      <c r="Y132" s="51"/>
      <c r="Z132" s="51"/>
      <c r="AA132" s="51"/>
      <c r="AB132" s="55"/>
    </row>
    <row r="133" spans="1:28">
      <c r="A133" s="64" t="str">
        <f>A1</f>
        <v>MEDICINSKA ŠKOLA BJELOVAR</v>
      </c>
      <c r="B133" s="64"/>
      <c r="C133" s="64"/>
      <c r="D133" s="64"/>
      <c r="J133" s="64" t="str">
        <f>A1</f>
        <v>MEDICINSKA ŠKOLA BJELOVAR</v>
      </c>
      <c r="K133" s="64"/>
      <c r="L133" s="64"/>
      <c r="M133" s="64"/>
      <c r="N133" s="8"/>
      <c r="O133" s="8"/>
      <c r="P133" s="12"/>
      <c r="Q133" s="8"/>
      <c r="R133" s="64" t="str">
        <f>A1</f>
        <v>MEDICINSKA ŠKOLA BJELOVAR</v>
      </c>
      <c r="S133" s="64"/>
      <c r="T133" s="64"/>
      <c r="U133" s="64"/>
      <c r="V133" s="53"/>
      <c r="W133" s="53"/>
      <c r="Z133" s="52"/>
      <c r="AA133" s="52"/>
    </row>
    <row r="134" spans="1:28">
      <c r="A134" s="65" t="str">
        <f>A2</f>
        <v>BJELOVAR, POLJANA DR. FRANJE TUĐMANA 8</v>
      </c>
      <c r="B134" s="65"/>
      <c r="C134" s="65"/>
      <c r="D134" s="65"/>
      <c r="I134" s="33" t="s">
        <v>169</v>
      </c>
      <c r="J134" s="65" t="str">
        <f>A2</f>
        <v>BJELOVAR, POLJANA DR. FRANJE TUĐMANA 8</v>
      </c>
      <c r="K134" s="65"/>
      <c r="L134" s="65"/>
      <c r="M134" s="65"/>
      <c r="N134" s="8"/>
      <c r="O134" s="8"/>
      <c r="P134" s="12"/>
      <c r="Q134" s="32" t="str">
        <f>I134</f>
        <v>str. 5</v>
      </c>
      <c r="R134" s="65" t="str">
        <f>A2</f>
        <v>BJELOVAR, POLJANA DR. FRANJE TUĐMANA 8</v>
      </c>
      <c r="S134" s="65"/>
      <c r="T134" s="65"/>
      <c r="U134" s="65"/>
      <c r="V134" s="53"/>
      <c r="W134" s="53"/>
      <c r="Z134" s="52"/>
      <c r="AA134" s="52"/>
      <c r="AB134" s="57" t="str">
        <f>Q134</f>
        <v>str. 5</v>
      </c>
    </row>
    <row r="135" spans="1:28">
      <c r="A135" s="25"/>
      <c r="B135" s="66" t="str">
        <f>B3</f>
        <v>PLAN PRIHODA I RASHODA ZA 2018. I PROJEKCIJE PRIHODA I RASHODA ZA 2019. I 2020. GODINU</v>
      </c>
      <c r="C135" s="66"/>
      <c r="D135" s="66"/>
      <c r="E135" s="66"/>
      <c r="F135" s="66"/>
      <c r="G135" s="66"/>
      <c r="H135" s="66"/>
      <c r="I135" s="66"/>
      <c r="J135" s="28"/>
      <c r="K135" s="66" t="str">
        <f>B3</f>
        <v>PLAN PRIHODA I RASHODA ZA 2018. I PROJEKCIJE PRIHODA I RASHODA ZA 2019. I 2020. GODINU</v>
      </c>
      <c r="L135" s="66"/>
      <c r="M135" s="66"/>
      <c r="N135" s="66"/>
      <c r="O135" s="66"/>
      <c r="P135" s="66"/>
      <c r="Q135" s="66"/>
      <c r="R135" s="28"/>
      <c r="S135" s="66" t="str">
        <f>B3</f>
        <v>PLAN PRIHODA I RASHODA ZA 2018. I PROJEKCIJE PRIHODA I RASHODA ZA 2019. I 2020. GODINU</v>
      </c>
      <c r="T135" s="66"/>
      <c r="U135" s="66"/>
      <c r="V135" s="66"/>
      <c r="W135" s="66"/>
      <c r="X135" s="66"/>
      <c r="Y135" s="66"/>
      <c r="Z135" s="66"/>
      <c r="AA135" s="66"/>
      <c r="AB135" s="66"/>
    </row>
    <row r="136" spans="1:28">
      <c r="J136" s="1"/>
      <c r="K136" s="3"/>
      <c r="L136" s="8"/>
      <c r="M136" s="8"/>
      <c r="N136" s="8"/>
      <c r="O136" s="8"/>
      <c r="P136" s="12"/>
      <c r="Q136" s="8"/>
      <c r="R136" s="1"/>
      <c r="Z136" s="52"/>
      <c r="AA136" s="52"/>
    </row>
    <row r="137" spans="1:28" ht="15" customHeight="1">
      <c r="A137" s="4"/>
      <c r="B137" s="10"/>
      <c r="C137" s="67" t="str">
        <f>C5</f>
        <v>P L A N    U K U P N O</v>
      </c>
      <c r="D137" s="68"/>
      <c r="E137" s="68"/>
      <c r="F137" s="69"/>
      <c r="H137" s="15" t="s">
        <v>26</v>
      </c>
      <c r="I137" s="13" t="s">
        <v>26</v>
      </c>
      <c r="J137" s="4"/>
      <c r="K137" s="10"/>
      <c r="L137" s="73" t="str">
        <f>L5</f>
        <v>DRŽAVNI PRORAČUN</v>
      </c>
      <c r="M137" s="72"/>
      <c r="N137" s="70" t="str">
        <f>N5</f>
        <v>ŽUPANIJSKI PRORAČUN</v>
      </c>
      <c r="O137" s="71"/>
      <c r="P137" s="71"/>
      <c r="Q137" s="72"/>
      <c r="R137" s="4"/>
      <c r="S137" s="39"/>
      <c r="T137" s="74" t="str">
        <f>T5</f>
        <v>VLASTITI PRIHODI</v>
      </c>
      <c r="U137" s="75"/>
      <c r="V137" s="75"/>
      <c r="W137" s="75"/>
      <c r="X137" s="76"/>
      <c r="Y137" s="75" t="str">
        <f>Y5</f>
        <v>OSTALI PRIHODI</v>
      </c>
      <c r="Z137" s="75"/>
      <c r="AA137" s="75"/>
      <c r="AB137" s="76"/>
    </row>
    <row r="138" spans="1:28" ht="15.75">
      <c r="A138" s="7" t="s">
        <v>7</v>
      </c>
      <c r="B138" s="11" t="s">
        <v>8</v>
      </c>
      <c r="C138" s="61" t="str">
        <f>C6</f>
        <v>2 0 1 8.</v>
      </c>
      <c r="D138" s="62"/>
      <c r="E138" s="62"/>
      <c r="F138" s="63"/>
      <c r="H138" s="14" t="str">
        <f>H6</f>
        <v>2019.</v>
      </c>
      <c r="I138" s="14" t="str">
        <f>I6</f>
        <v>2020.</v>
      </c>
      <c r="J138" s="7" t="s">
        <v>7</v>
      </c>
      <c r="K138" s="11" t="s">
        <v>8</v>
      </c>
      <c r="L138" s="35" t="str">
        <f>L6</f>
        <v>DRŽ. PROR.</v>
      </c>
      <c r="M138" s="35" t="str">
        <f t="shared" ref="M138:Q138" si="124">M6</f>
        <v>VLASTITI</v>
      </c>
      <c r="N138" s="35" t="str">
        <f t="shared" si="124"/>
        <v>DECENTRALIZ.</v>
      </c>
      <c r="O138" s="35" t="str">
        <f t="shared" si="124"/>
        <v>TEK. I INV. ODR.</v>
      </c>
      <c r="P138" s="35" t="str">
        <f t="shared" si="124"/>
        <v>NATJEC.</v>
      </c>
      <c r="Q138" s="35" t="str">
        <f t="shared" si="124"/>
        <v>OSTALO</v>
      </c>
      <c r="R138" s="7" t="s">
        <v>7</v>
      </c>
      <c r="S138" s="11" t="s">
        <v>8</v>
      </c>
      <c r="T138" s="45" t="str">
        <f>T6</f>
        <v>ZAKUP</v>
      </c>
      <c r="U138" s="45" t="str">
        <f t="shared" ref="U138:AB138" si="125">U6</f>
        <v>KAM. I ŠTETE</v>
      </c>
      <c r="V138" s="45" t="str">
        <f t="shared" si="125"/>
        <v>ŠKOLARINA</v>
      </c>
      <c r="W138" s="45" t="str">
        <f t="shared" si="125"/>
        <v>OSTALO</v>
      </c>
      <c r="X138" s="45" t="str">
        <f t="shared" si="125"/>
        <v>VOĆE</v>
      </c>
      <c r="Y138" s="45" t="str">
        <f t="shared" si="125"/>
        <v>KAZALIŠTE</v>
      </c>
      <c r="Z138" s="45" t="str">
        <f t="shared" si="125"/>
        <v>IZLETI</v>
      </c>
      <c r="AA138" s="45" t="str">
        <f t="shared" si="125"/>
        <v>PROJEKT</v>
      </c>
      <c r="AB138" s="58" t="str">
        <f t="shared" si="125"/>
        <v>OSTALO</v>
      </c>
    </row>
    <row r="139" spans="1:28">
      <c r="A139" s="5"/>
      <c r="B139" s="16"/>
      <c r="C139" s="17" t="str">
        <f>C7</f>
        <v>I - III</v>
      </c>
      <c r="D139" s="17" t="str">
        <f t="shared" ref="D139:F139" si="126">D7</f>
        <v>I - VI</v>
      </c>
      <c r="E139" s="17" t="str">
        <f t="shared" si="126"/>
        <v>I - IX</v>
      </c>
      <c r="F139" s="17" t="str">
        <f t="shared" si="126"/>
        <v>2018.</v>
      </c>
      <c r="H139" s="17" t="str">
        <f>H7</f>
        <v>2019.</v>
      </c>
      <c r="I139" s="17" t="str">
        <f>I7</f>
        <v>2020.</v>
      </c>
      <c r="J139" s="5"/>
      <c r="K139" s="16"/>
      <c r="L139" s="36" t="str">
        <f>L7</f>
        <v>2018.</v>
      </c>
      <c r="M139" s="36" t="str">
        <f t="shared" ref="M139:Q139" si="127">M7</f>
        <v>2018.</v>
      </c>
      <c r="N139" s="36" t="str">
        <f t="shared" si="127"/>
        <v>2018.</v>
      </c>
      <c r="O139" s="36" t="str">
        <f t="shared" si="127"/>
        <v>2018.</v>
      </c>
      <c r="P139" s="36" t="str">
        <f t="shared" si="127"/>
        <v>2018.</v>
      </c>
      <c r="Q139" s="36" t="str">
        <f t="shared" si="127"/>
        <v>2018.</v>
      </c>
      <c r="R139" s="5"/>
      <c r="S139" s="40"/>
      <c r="T139" s="48" t="str">
        <f>T7</f>
        <v>2018.</v>
      </c>
      <c r="U139" s="48" t="str">
        <f t="shared" ref="U139:AB139" si="128">U7</f>
        <v>2018.</v>
      </c>
      <c r="V139" s="48" t="str">
        <f t="shared" si="128"/>
        <v>2018.</v>
      </c>
      <c r="W139" s="48" t="str">
        <f t="shared" si="128"/>
        <v>2018.</v>
      </c>
      <c r="X139" s="48" t="str">
        <f t="shared" si="128"/>
        <v>2018.</v>
      </c>
      <c r="Y139" s="48" t="str">
        <f t="shared" si="128"/>
        <v>2018.</v>
      </c>
      <c r="Z139" s="48" t="str">
        <f t="shared" si="128"/>
        <v>2018.</v>
      </c>
      <c r="AA139" s="48" t="str">
        <f t="shared" si="128"/>
        <v>2018.</v>
      </c>
      <c r="AB139" s="59" t="str">
        <f t="shared" si="128"/>
        <v>2018.</v>
      </c>
    </row>
    <row r="140" spans="1:28">
      <c r="A140" s="18">
        <v>323911</v>
      </c>
      <c r="B140" s="19" t="s">
        <v>103</v>
      </c>
      <c r="C140" s="13">
        <v>1000</v>
      </c>
      <c r="D140" s="13">
        <v>2000</v>
      </c>
      <c r="E140" s="13">
        <v>3000</v>
      </c>
      <c r="F140" s="13">
        <f>L140+M140+N140+O140+P140+Q140+T140+U140+V140+W140+X140+Y140+Z140+AA140+AB140</f>
        <v>4000</v>
      </c>
      <c r="H140" s="13">
        <v>4000</v>
      </c>
      <c r="I140" s="13">
        <v>4000</v>
      </c>
      <c r="J140" s="18">
        <v>323911</v>
      </c>
      <c r="K140" s="19" t="s">
        <v>103</v>
      </c>
      <c r="L140" s="34"/>
      <c r="M140" s="34"/>
      <c r="N140" s="34">
        <v>4000</v>
      </c>
      <c r="O140" s="34"/>
      <c r="P140" s="34"/>
      <c r="Q140" s="34"/>
      <c r="R140" s="18">
        <v>323911</v>
      </c>
      <c r="S140" s="41" t="s">
        <v>103</v>
      </c>
      <c r="T140" s="49"/>
      <c r="U140" s="49"/>
      <c r="V140" s="49"/>
      <c r="W140" s="49"/>
      <c r="X140" s="49"/>
      <c r="Y140" s="49"/>
      <c r="Z140" s="49"/>
      <c r="AA140" s="49"/>
      <c r="AB140" s="60"/>
    </row>
    <row r="141" spans="1:28">
      <c r="A141" s="26">
        <v>323921</v>
      </c>
      <c r="B141" s="19" t="s">
        <v>104</v>
      </c>
      <c r="C141" s="13">
        <v>300</v>
      </c>
      <c r="D141" s="13">
        <v>300</v>
      </c>
      <c r="E141" s="13">
        <v>500</v>
      </c>
      <c r="F141" s="13">
        <f t="shared" ref="F141:F165" si="129">L141+M141+N141+O141+P141+Q141+T141+U141+V141+W141+X141+Y141+Z141+AA141+AB141</f>
        <v>500</v>
      </c>
      <c r="H141" s="13">
        <v>500</v>
      </c>
      <c r="I141" s="13">
        <v>500</v>
      </c>
      <c r="J141" s="26">
        <v>323921</v>
      </c>
      <c r="K141" s="19" t="s">
        <v>104</v>
      </c>
      <c r="L141" s="13"/>
      <c r="M141" s="13"/>
      <c r="N141" s="13">
        <v>500</v>
      </c>
      <c r="O141" s="13"/>
      <c r="P141" s="13"/>
      <c r="Q141" s="13"/>
      <c r="R141" s="26">
        <v>323921</v>
      </c>
      <c r="S141" s="41" t="s">
        <v>104</v>
      </c>
      <c r="T141" s="50"/>
      <c r="U141" s="50"/>
      <c r="V141" s="50"/>
      <c r="W141" s="50"/>
      <c r="X141" s="50"/>
      <c r="Y141" s="50"/>
      <c r="Z141" s="50"/>
      <c r="AA141" s="50"/>
      <c r="AB141" s="54"/>
    </row>
    <row r="142" spans="1:28">
      <c r="A142" s="26">
        <v>323931</v>
      </c>
      <c r="B142" s="19" t="s">
        <v>105</v>
      </c>
      <c r="C142" s="13">
        <v>500</v>
      </c>
      <c r="D142" s="13">
        <v>1000</v>
      </c>
      <c r="E142" s="13">
        <v>2000</v>
      </c>
      <c r="F142" s="13">
        <f t="shared" si="129"/>
        <v>3000</v>
      </c>
      <c r="H142" s="13">
        <v>3000</v>
      </c>
      <c r="I142" s="13">
        <v>3000</v>
      </c>
      <c r="J142" s="26">
        <v>323931</v>
      </c>
      <c r="K142" s="19" t="s">
        <v>105</v>
      </c>
      <c r="L142" s="13"/>
      <c r="M142" s="13"/>
      <c r="N142" s="13">
        <v>3000</v>
      </c>
      <c r="O142" s="13"/>
      <c r="P142" s="13"/>
      <c r="Q142" s="13"/>
      <c r="R142" s="26">
        <v>323931</v>
      </c>
      <c r="S142" s="41" t="s">
        <v>105</v>
      </c>
      <c r="T142" s="51"/>
      <c r="U142" s="51"/>
      <c r="V142" s="51"/>
      <c r="W142" s="51"/>
      <c r="X142" s="51"/>
      <c r="Y142" s="51"/>
      <c r="Z142" s="51"/>
      <c r="AA142" s="51"/>
      <c r="AB142" s="55"/>
    </row>
    <row r="143" spans="1:28" s="27" customFormat="1">
      <c r="A143" s="26">
        <v>323951</v>
      </c>
      <c r="B143" s="19" t="s">
        <v>106</v>
      </c>
      <c r="C143" s="13">
        <v>500</v>
      </c>
      <c r="D143" s="13">
        <v>1500</v>
      </c>
      <c r="E143" s="13">
        <v>2000</v>
      </c>
      <c r="F143" s="13">
        <f t="shared" si="129"/>
        <v>2000</v>
      </c>
      <c r="G143" s="12"/>
      <c r="H143" s="13">
        <v>2000</v>
      </c>
      <c r="I143" s="13">
        <v>2000</v>
      </c>
      <c r="J143" s="26">
        <v>323951</v>
      </c>
      <c r="K143" s="19" t="s">
        <v>106</v>
      </c>
      <c r="L143" s="13"/>
      <c r="M143" s="13"/>
      <c r="N143" s="13">
        <v>2000</v>
      </c>
      <c r="O143" s="13"/>
      <c r="P143" s="13"/>
      <c r="Q143" s="13"/>
      <c r="R143" s="26">
        <v>323951</v>
      </c>
      <c r="S143" s="41" t="s">
        <v>106</v>
      </c>
      <c r="T143" s="50"/>
      <c r="U143" s="50"/>
      <c r="V143" s="50"/>
      <c r="W143" s="50"/>
      <c r="X143" s="50"/>
      <c r="Y143" s="50"/>
      <c r="Z143" s="50"/>
      <c r="AA143" s="50"/>
      <c r="AB143" s="54"/>
    </row>
    <row r="144" spans="1:28">
      <c r="A144" s="26">
        <v>323961</v>
      </c>
      <c r="B144" s="19" t="s">
        <v>107</v>
      </c>
      <c r="C144" s="13">
        <v>500</v>
      </c>
      <c r="D144" s="13">
        <v>1000</v>
      </c>
      <c r="E144" s="13">
        <v>1500</v>
      </c>
      <c r="F144" s="13">
        <f t="shared" si="129"/>
        <v>2000</v>
      </c>
      <c r="H144" s="13">
        <v>2000</v>
      </c>
      <c r="I144" s="13">
        <v>2000</v>
      </c>
      <c r="J144" s="26">
        <v>323961</v>
      </c>
      <c r="K144" s="19" t="s">
        <v>107</v>
      </c>
      <c r="L144" s="13"/>
      <c r="M144" s="13"/>
      <c r="N144" s="13">
        <v>2000</v>
      </c>
      <c r="O144" s="13"/>
      <c r="P144" s="13"/>
      <c r="Q144" s="13"/>
      <c r="R144" s="26">
        <v>323961</v>
      </c>
      <c r="S144" s="41" t="s">
        <v>107</v>
      </c>
      <c r="T144" s="51"/>
      <c r="U144" s="51"/>
      <c r="V144" s="51"/>
      <c r="W144" s="51"/>
      <c r="X144" s="51"/>
      <c r="Y144" s="51"/>
      <c r="Z144" s="51"/>
      <c r="AA144" s="51"/>
      <c r="AB144" s="55"/>
    </row>
    <row r="145" spans="1:28">
      <c r="A145" s="18">
        <v>323991</v>
      </c>
      <c r="B145" s="19" t="s">
        <v>108</v>
      </c>
      <c r="C145" s="13">
        <v>500</v>
      </c>
      <c r="D145" s="13">
        <v>1000</v>
      </c>
      <c r="E145" s="13">
        <v>1000</v>
      </c>
      <c r="F145" s="13">
        <f t="shared" si="129"/>
        <v>1500</v>
      </c>
      <c r="H145" s="13">
        <v>1500</v>
      </c>
      <c r="I145" s="13">
        <v>1500</v>
      </c>
      <c r="J145" s="18">
        <v>323991</v>
      </c>
      <c r="K145" s="19" t="s">
        <v>108</v>
      </c>
      <c r="L145" s="13"/>
      <c r="M145" s="13"/>
      <c r="N145" s="13">
        <v>1500</v>
      </c>
      <c r="O145" s="13"/>
      <c r="P145" s="13"/>
      <c r="Q145" s="13"/>
      <c r="R145" s="18">
        <v>323991</v>
      </c>
      <c r="S145" s="41" t="s">
        <v>108</v>
      </c>
      <c r="T145" s="50"/>
      <c r="U145" s="50"/>
      <c r="V145" s="50"/>
      <c r="W145" s="50"/>
      <c r="X145" s="50"/>
      <c r="Y145" s="50"/>
      <c r="Z145" s="50"/>
      <c r="AA145" s="50"/>
      <c r="AB145" s="54"/>
    </row>
    <row r="146" spans="1:28">
      <c r="A146" s="20">
        <v>3239</v>
      </c>
      <c r="B146" s="21" t="s">
        <v>109</v>
      </c>
      <c r="C146" s="22">
        <f>SUM(C140:C145)</f>
        <v>3300</v>
      </c>
      <c r="D146" s="22">
        <f t="shared" ref="D146:I146" si="130">SUM(D140:D145)</f>
        <v>6800</v>
      </c>
      <c r="E146" s="22">
        <f t="shared" si="130"/>
        <v>10000</v>
      </c>
      <c r="F146" s="22">
        <f t="shared" si="130"/>
        <v>13000</v>
      </c>
      <c r="G146" s="24">
        <f t="shared" si="130"/>
        <v>0</v>
      </c>
      <c r="H146" s="22">
        <f t="shared" si="130"/>
        <v>13000</v>
      </c>
      <c r="I146" s="22">
        <f t="shared" si="130"/>
        <v>13000</v>
      </c>
      <c r="J146" s="20">
        <v>3239</v>
      </c>
      <c r="K146" s="21" t="s">
        <v>109</v>
      </c>
      <c r="L146" s="22">
        <f>SUM(L140:L145)</f>
        <v>0</v>
      </c>
      <c r="M146" s="22">
        <f t="shared" ref="M146:Q146" si="131">SUM(M140:M145)</f>
        <v>0</v>
      </c>
      <c r="N146" s="22">
        <f t="shared" si="131"/>
        <v>13000</v>
      </c>
      <c r="O146" s="22">
        <f t="shared" si="131"/>
        <v>0</v>
      </c>
      <c r="P146" s="22">
        <f t="shared" si="131"/>
        <v>0</v>
      </c>
      <c r="Q146" s="22">
        <f t="shared" si="131"/>
        <v>0</v>
      </c>
      <c r="R146" s="20">
        <v>3239</v>
      </c>
      <c r="S146" s="42" t="s">
        <v>109</v>
      </c>
      <c r="T146" s="51">
        <f>SUM(T140:T145)</f>
        <v>0</v>
      </c>
      <c r="U146" s="51">
        <f t="shared" ref="U146:AB146" si="132">SUM(U140:U145)</f>
        <v>0</v>
      </c>
      <c r="V146" s="51">
        <f t="shared" si="132"/>
        <v>0</v>
      </c>
      <c r="W146" s="51">
        <f t="shared" si="132"/>
        <v>0</v>
      </c>
      <c r="X146" s="51">
        <f t="shared" si="132"/>
        <v>0</v>
      </c>
      <c r="Y146" s="51">
        <f t="shared" si="132"/>
        <v>0</v>
      </c>
      <c r="Z146" s="51">
        <f t="shared" si="132"/>
        <v>0</v>
      </c>
      <c r="AA146" s="51">
        <f t="shared" si="132"/>
        <v>0</v>
      </c>
      <c r="AB146" s="55">
        <f t="shared" si="132"/>
        <v>0</v>
      </c>
    </row>
    <row r="147" spans="1:28" s="2" customFormat="1">
      <c r="A147" s="20">
        <v>323</v>
      </c>
      <c r="B147" s="21" t="s">
        <v>110</v>
      </c>
      <c r="C147" s="22">
        <f>C99+C110+C113+C118+C121+C123+C128+C131+C146</f>
        <v>150800</v>
      </c>
      <c r="D147" s="22">
        <f t="shared" ref="D147:I147" si="133">D99+D110+D113+D118+D121+D123+D128+D131+D146</f>
        <v>302800</v>
      </c>
      <c r="E147" s="22">
        <f t="shared" si="133"/>
        <v>367000</v>
      </c>
      <c r="F147" s="22">
        <f t="shared" si="133"/>
        <v>504500</v>
      </c>
      <c r="G147" s="24">
        <f t="shared" si="133"/>
        <v>0</v>
      </c>
      <c r="H147" s="22">
        <f t="shared" si="133"/>
        <v>507500</v>
      </c>
      <c r="I147" s="22">
        <f t="shared" si="133"/>
        <v>511500</v>
      </c>
      <c r="J147" s="20">
        <v>323</v>
      </c>
      <c r="K147" s="21" t="s">
        <v>110</v>
      </c>
      <c r="L147" s="22">
        <f>L99+L110+L113+L118+L121+L123+L128+L131+L146</f>
        <v>198000</v>
      </c>
      <c r="M147" s="22">
        <f t="shared" ref="M147:Q147" si="134">M99+M110+M113+M118+M121+M123+M128+M131+M146</f>
        <v>1000</v>
      </c>
      <c r="N147" s="22">
        <f t="shared" si="134"/>
        <v>128000</v>
      </c>
      <c r="O147" s="22">
        <f t="shared" si="134"/>
        <v>63000</v>
      </c>
      <c r="P147" s="22">
        <f t="shared" si="134"/>
        <v>0</v>
      </c>
      <c r="Q147" s="22">
        <f t="shared" si="134"/>
        <v>0</v>
      </c>
      <c r="R147" s="20">
        <v>323</v>
      </c>
      <c r="S147" s="42" t="s">
        <v>110</v>
      </c>
      <c r="T147" s="51">
        <f>T99+T110+T113+T118+T121+T123+T128+T131+T146</f>
        <v>8500</v>
      </c>
      <c r="U147" s="51">
        <f t="shared" ref="U147:AB147" si="135">U99+U110+U113+U118+U121+U123+U128+U131+U146</f>
        <v>1000</v>
      </c>
      <c r="V147" s="51">
        <f t="shared" si="135"/>
        <v>20000</v>
      </c>
      <c r="W147" s="51">
        <f t="shared" si="135"/>
        <v>0</v>
      </c>
      <c r="X147" s="51">
        <f t="shared" si="135"/>
        <v>0</v>
      </c>
      <c r="Y147" s="51">
        <f t="shared" si="135"/>
        <v>30000</v>
      </c>
      <c r="Z147" s="51">
        <f t="shared" si="135"/>
        <v>50000</v>
      </c>
      <c r="AA147" s="51">
        <f t="shared" si="135"/>
        <v>0</v>
      </c>
      <c r="AB147" s="55">
        <f t="shared" si="135"/>
        <v>5000</v>
      </c>
    </row>
    <row r="148" spans="1:28">
      <c r="A148" s="26">
        <v>324111</v>
      </c>
      <c r="B148" s="19" t="s">
        <v>111</v>
      </c>
      <c r="C148" s="13">
        <v>400</v>
      </c>
      <c r="D148" s="13">
        <v>500</v>
      </c>
      <c r="E148" s="13">
        <v>900</v>
      </c>
      <c r="F148" s="13">
        <f t="shared" si="129"/>
        <v>1000</v>
      </c>
      <c r="H148" s="13">
        <v>1000</v>
      </c>
      <c r="I148" s="13">
        <v>1000</v>
      </c>
      <c r="J148" s="26">
        <v>324111</v>
      </c>
      <c r="K148" s="19" t="s">
        <v>111</v>
      </c>
      <c r="L148" s="22"/>
      <c r="M148" s="22"/>
      <c r="N148" s="22"/>
      <c r="O148" s="22"/>
      <c r="P148" s="22"/>
      <c r="Q148" s="22"/>
      <c r="R148" s="26">
        <v>324111</v>
      </c>
      <c r="S148" s="41" t="s">
        <v>111</v>
      </c>
      <c r="T148" s="51"/>
      <c r="U148" s="51"/>
      <c r="V148" s="51"/>
      <c r="W148" s="51"/>
      <c r="X148" s="51"/>
      <c r="Y148" s="51"/>
      <c r="Z148" s="51"/>
      <c r="AA148" s="51"/>
      <c r="AB148" s="54">
        <v>1000</v>
      </c>
    </row>
    <row r="149" spans="1:28">
      <c r="A149" s="18">
        <v>324121</v>
      </c>
      <c r="B149" s="19" t="s">
        <v>112</v>
      </c>
      <c r="C149" s="13">
        <v>1500</v>
      </c>
      <c r="D149" s="13">
        <v>3500</v>
      </c>
      <c r="E149" s="13">
        <v>5300</v>
      </c>
      <c r="F149" s="13">
        <f t="shared" si="129"/>
        <v>7000</v>
      </c>
      <c r="H149" s="13">
        <v>7000</v>
      </c>
      <c r="I149" s="13">
        <v>7000</v>
      </c>
      <c r="J149" s="18">
        <v>324121</v>
      </c>
      <c r="K149" s="19" t="s">
        <v>112</v>
      </c>
      <c r="L149" s="13"/>
      <c r="M149" s="13"/>
      <c r="N149" s="13"/>
      <c r="O149" s="13"/>
      <c r="P149" s="13"/>
      <c r="Q149" s="13"/>
      <c r="R149" s="18">
        <v>324121</v>
      </c>
      <c r="S149" s="41" t="s">
        <v>112</v>
      </c>
      <c r="T149" s="50"/>
      <c r="U149" s="50"/>
      <c r="V149" s="50"/>
      <c r="W149" s="50"/>
      <c r="X149" s="50"/>
      <c r="Y149" s="50"/>
      <c r="Z149" s="50"/>
      <c r="AA149" s="50"/>
      <c r="AB149" s="54">
        <v>7000</v>
      </c>
    </row>
    <row r="150" spans="1:28" s="2" customFormat="1">
      <c r="A150" s="20">
        <v>324</v>
      </c>
      <c r="B150" s="21" t="s">
        <v>113</v>
      </c>
      <c r="C150" s="22">
        <f>C148+C149</f>
        <v>1900</v>
      </c>
      <c r="D150" s="22">
        <f t="shared" ref="D150:I150" si="136">D148+D149</f>
        <v>4000</v>
      </c>
      <c r="E150" s="22">
        <f t="shared" si="136"/>
        <v>6200</v>
      </c>
      <c r="F150" s="22">
        <f t="shared" si="136"/>
        <v>8000</v>
      </c>
      <c r="G150" s="24">
        <f t="shared" si="136"/>
        <v>0</v>
      </c>
      <c r="H150" s="22">
        <f t="shared" si="136"/>
        <v>8000</v>
      </c>
      <c r="I150" s="22">
        <f t="shared" si="136"/>
        <v>8000</v>
      </c>
      <c r="J150" s="20">
        <v>324</v>
      </c>
      <c r="K150" s="21" t="s">
        <v>113</v>
      </c>
      <c r="L150" s="22">
        <f>L148+L149</f>
        <v>0</v>
      </c>
      <c r="M150" s="22">
        <f t="shared" ref="M150:Q150" si="137">M148+M149</f>
        <v>0</v>
      </c>
      <c r="N150" s="22">
        <f t="shared" si="137"/>
        <v>0</v>
      </c>
      <c r="O150" s="22">
        <f t="shared" si="137"/>
        <v>0</v>
      </c>
      <c r="P150" s="22">
        <f t="shared" si="137"/>
        <v>0</v>
      </c>
      <c r="Q150" s="22">
        <f t="shared" si="137"/>
        <v>0</v>
      </c>
      <c r="R150" s="20">
        <v>324</v>
      </c>
      <c r="S150" s="42" t="s">
        <v>113</v>
      </c>
      <c r="T150" s="51">
        <f>T148+T149</f>
        <v>0</v>
      </c>
      <c r="U150" s="51">
        <f t="shared" ref="U150:AB150" si="138">U148+U149</f>
        <v>0</v>
      </c>
      <c r="V150" s="51">
        <f t="shared" si="138"/>
        <v>0</v>
      </c>
      <c r="W150" s="51">
        <f t="shared" si="138"/>
        <v>0</v>
      </c>
      <c r="X150" s="51">
        <f t="shared" si="138"/>
        <v>0</v>
      </c>
      <c r="Y150" s="51">
        <f t="shared" si="138"/>
        <v>0</v>
      </c>
      <c r="Z150" s="51">
        <f t="shared" si="138"/>
        <v>0</v>
      </c>
      <c r="AA150" s="51">
        <f t="shared" si="138"/>
        <v>0</v>
      </c>
      <c r="AB150" s="55">
        <f t="shared" si="138"/>
        <v>8000</v>
      </c>
    </row>
    <row r="151" spans="1:28" s="27" customFormat="1">
      <c r="A151" s="26">
        <v>329231</v>
      </c>
      <c r="B151" s="19" t="s">
        <v>115</v>
      </c>
      <c r="C151" s="13"/>
      <c r="D151" s="13"/>
      <c r="E151" s="13">
        <v>9000</v>
      </c>
      <c r="F151" s="13">
        <f t="shared" si="129"/>
        <v>9000</v>
      </c>
      <c r="G151" s="12"/>
      <c r="H151" s="13">
        <v>9000</v>
      </c>
      <c r="I151" s="13">
        <v>9000</v>
      </c>
      <c r="J151" s="26">
        <v>329231</v>
      </c>
      <c r="K151" s="19" t="s">
        <v>115</v>
      </c>
      <c r="L151" s="13"/>
      <c r="M151" s="13"/>
      <c r="N151" s="13"/>
      <c r="O151" s="13"/>
      <c r="P151" s="13"/>
      <c r="Q151" s="13"/>
      <c r="R151" s="26">
        <v>329231</v>
      </c>
      <c r="S151" s="41" t="s">
        <v>115</v>
      </c>
      <c r="T151" s="50"/>
      <c r="U151" s="50"/>
      <c r="V151" s="50">
        <v>9000</v>
      </c>
      <c r="W151" s="50"/>
      <c r="X151" s="50"/>
      <c r="Y151" s="50"/>
      <c r="Z151" s="50"/>
      <c r="AA151" s="50"/>
      <c r="AB151" s="54"/>
    </row>
    <row r="152" spans="1:28" s="2" customFormat="1">
      <c r="A152" s="20">
        <v>3292</v>
      </c>
      <c r="B152" s="21" t="s">
        <v>116</v>
      </c>
      <c r="C152" s="22">
        <f>C151</f>
        <v>0</v>
      </c>
      <c r="D152" s="22">
        <f t="shared" ref="D152:I152" si="139">D151</f>
        <v>0</v>
      </c>
      <c r="E152" s="22">
        <f t="shared" si="139"/>
        <v>9000</v>
      </c>
      <c r="F152" s="22">
        <f t="shared" si="139"/>
        <v>9000</v>
      </c>
      <c r="G152" s="24">
        <f t="shared" si="139"/>
        <v>0</v>
      </c>
      <c r="H152" s="22">
        <f t="shared" si="139"/>
        <v>9000</v>
      </c>
      <c r="I152" s="22">
        <f t="shared" si="139"/>
        <v>9000</v>
      </c>
      <c r="J152" s="20">
        <v>3292</v>
      </c>
      <c r="K152" s="21" t="s">
        <v>116</v>
      </c>
      <c r="L152" s="22">
        <f>L151</f>
        <v>0</v>
      </c>
      <c r="M152" s="22">
        <f t="shared" ref="M152:Q152" si="140">M151</f>
        <v>0</v>
      </c>
      <c r="N152" s="22"/>
      <c r="O152" s="22">
        <f t="shared" si="140"/>
        <v>0</v>
      </c>
      <c r="P152" s="22">
        <f t="shared" si="140"/>
        <v>0</v>
      </c>
      <c r="Q152" s="22">
        <f t="shared" si="140"/>
        <v>0</v>
      </c>
      <c r="R152" s="20">
        <v>3292</v>
      </c>
      <c r="S152" s="42" t="s">
        <v>116</v>
      </c>
      <c r="T152" s="51">
        <f>T151</f>
        <v>0</v>
      </c>
      <c r="U152" s="51">
        <f t="shared" ref="U152:AB152" si="141">U151</f>
        <v>0</v>
      </c>
      <c r="V152" s="51">
        <f t="shared" si="141"/>
        <v>9000</v>
      </c>
      <c r="W152" s="51">
        <f t="shared" si="141"/>
        <v>0</v>
      </c>
      <c r="X152" s="51">
        <f t="shared" si="141"/>
        <v>0</v>
      </c>
      <c r="Y152" s="51">
        <f t="shared" si="141"/>
        <v>0</v>
      </c>
      <c r="Z152" s="51">
        <f t="shared" si="141"/>
        <v>0</v>
      </c>
      <c r="AA152" s="51">
        <f t="shared" si="141"/>
        <v>0</v>
      </c>
      <c r="AB152" s="55">
        <f t="shared" si="141"/>
        <v>0</v>
      </c>
    </row>
    <row r="153" spans="1:28">
      <c r="A153" s="26">
        <v>329311</v>
      </c>
      <c r="B153" s="19" t="s">
        <v>114</v>
      </c>
      <c r="C153" s="13">
        <v>2000</v>
      </c>
      <c r="D153" s="13">
        <v>4000</v>
      </c>
      <c r="E153" s="13">
        <v>6000</v>
      </c>
      <c r="F153" s="13">
        <f t="shared" si="129"/>
        <v>9000</v>
      </c>
      <c r="H153" s="13">
        <v>9000</v>
      </c>
      <c r="I153" s="13">
        <v>9000</v>
      </c>
      <c r="J153" s="26">
        <v>329311</v>
      </c>
      <c r="K153" s="19" t="s">
        <v>114</v>
      </c>
      <c r="L153" s="13"/>
      <c r="M153" s="13"/>
      <c r="N153" s="13">
        <v>9000</v>
      </c>
      <c r="O153" s="13"/>
      <c r="P153" s="13"/>
      <c r="Q153" s="13"/>
      <c r="R153" s="26">
        <v>329311</v>
      </c>
      <c r="S153" s="41" t="s">
        <v>114</v>
      </c>
      <c r="T153" s="50"/>
      <c r="U153" s="50"/>
      <c r="V153" s="50"/>
      <c r="W153" s="50"/>
      <c r="X153" s="50"/>
      <c r="Y153" s="50"/>
      <c r="Z153" s="50"/>
      <c r="AA153" s="50"/>
      <c r="AB153" s="54"/>
    </row>
    <row r="154" spans="1:28">
      <c r="A154" s="20">
        <v>3293</v>
      </c>
      <c r="B154" s="21" t="s">
        <v>114</v>
      </c>
      <c r="C154" s="22">
        <f>C153</f>
        <v>2000</v>
      </c>
      <c r="D154" s="22">
        <f t="shared" ref="D154:I154" si="142">D153</f>
        <v>4000</v>
      </c>
      <c r="E154" s="22">
        <f t="shared" si="142"/>
        <v>6000</v>
      </c>
      <c r="F154" s="22">
        <f t="shared" si="142"/>
        <v>9000</v>
      </c>
      <c r="G154" s="24">
        <f t="shared" si="142"/>
        <v>0</v>
      </c>
      <c r="H154" s="22">
        <f t="shared" si="142"/>
        <v>9000</v>
      </c>
      <c r="I154" s="22">
        <f t="shared" si="142"/>
        <v>9000</v>
      </c>
      <c r="J154" s="20">
        <v>3293</v>
      </c>
      <c r="K154" s="21" t="s">
        <v>114</v>
      </c>
      <c r="L154" s="22">
        <f>L153</f>
        <v>0</v>
      </c>
      <c r="M154" s="22">
        <f t="shared" ref="M154:Q154" si="143">M153</f>
        <v>0</v>
      </c>
      <c r="N154" s="22">
        <f t="shared" si="143"/>
        <v>9000</v>
      </c>
      <c r="O154" s="22">
        <f t="shared" si="143"/>
        <v>0</v>
      </c>
      <c r="P154" s="22">
        <f t="shared" si="143"/>
        <v>0</v>
      </c>
      <c r="Q154" s="22">
        <f t="shared" si="143"/>
        <v>0</v>
      </c>
      <c r="R154" s="20">
        <v>3293</v>
      </c>
      <c r="S154" s="42" t="s">
        <v>114</v>
      </c>
      <c r="T154" s="51">
        <f>T153</f>
        <v>0</v>
      </c>
      <c r="U154" s="51">
        <f t="shared" ref="U154:AB154" si="144">U153</f>
        <v>0</v>
      </c>
      <c r="V154" s="51">
        <f t="shared" si="144"/>
        <v>0</v>
      </c>
      <c r="W154" s="51">
        <f t="shared" si="144"/>
        <v>0</v>
      </c>
      <c r="X154" s="51">
        <f t="shared" si="144"/>
        <v>0</v>
      </c>
      <c r="Y154" s="51">
        <f t="shared" si="144"/>
        <v>0</v>
      </c>
      <c r="Z154" s="51">
        <f t="shared" si="144"/>
        <v>0</v>
      </c>
      <c r="AA154" s="51">
        <f t="shared" si="144"/>
        <v>0</v>
      </c>
      <c r="AB154" s="55">
        <f t="shared" si="144"/>
        <v>0</v>
      </c>
    </row>
    <row r="155" spans="1:28">
      <c r="A155" s="26">
        <v>329411</v>
      </c>
      <c r="B155" s="19" t="s">
        <v>117</v>
      </c>
      <c r="C155" s="13">
        <v>2000</v>
      </c>
      <c r="D155" s="13">
        <v>2000</v>
      </c>
      <c r="E155" s="13">
        <v>6000</v>
      </c>
      <c r="F155" s="13">
        <f t="shared" si="129"/>
        <v>6000</v>
      </c>
      <c r="H155" s="13">
        <v>6000</v>
      </c>
      <c r="I155" s="13">
        <v>6000</v>
      </c>
      <c r="J155" s="26">
        <v>329411</v>
      </c>
      <c r="K155" s="19" t="s">
        <v>117</v>
      </c>
      <c r="L155" s="13"/>
      <c r="M155" s="13"/>
      <c r="N155" s="13">
        <v>6000</v>
      </c>
      <c r="O155" s="13"/>
      <c r="P155" s="13"/>
      <c r="Q155" s="13"/>
      <c r="R155" s="26">
        <v>329411</v>
      </c>
      <c r="S155" s="41" t="s">
        <v>117</v>
      </c>
      <c r="T155" s="51"/>
      <c r="U155" s="51"/>
      <c r="V155" s="51"/>
      <c r="W155" s="51"/>
      <c r="X155" s="51"/>
      <c r="Y155" s="51"/>
      <c r="Z155" s="51"/>
      <c r="AA155" s="51"/>
      <c r="AB155" s="55"/>
    </row>
    <row r="156" spans="1:28" s="27" customFormat="1">
      <c r="A156" s="26">
        <v>329421</v>
      </c>
      <c r="B156" s="19" t="s">
        <v>118</v>
      </c>
      <c r="C156" s="13"/>
      <c r="D156" s="13"/>
      <c r="E156" s="13"/>
      <c r="F156" s="13">
        <f t="shared" si="129"/>
        <v>0</v>
      </c>
      <c r="G156" s="12"/>
      <c r="H156" s="13"/>
      <c r="I156" s="13"/>
      <c r="J156" s="26">
        <v>329421</v>
      </c>
      <c r="K156" s="19" t="s">
        <v>118</v>
      </c>
      <c r="L156" s="13"/>
      <c r="M156" s="13"/>
      <c r="N156" s="13"/>
      <c r="O156" s="13"/>
      <c r="P156" s="13"/>
      <c r="Q156" s="13"/>
      <c r="R156" s="26">
        <v>329421</v>
      </c>
      <c r="S156" s="41" t="s">
        <v>118</v>
      </c>
      <c r="T156" s="50"/>
      <c r="U156" s="50"/>
      <c r="V156" s="50"/>
      <c r="W156" s="50"/>
      <c r="X156" s="50"/>
      <c r="Y156" s="50"/>
      <c r="Z156" s="50"/>
      <c r="AA156" s="50"/>
      <c r="AB156" s="54"/>
    </row>
    <row r="157" spans="1:28" s="2" customFormat="1">
      <c r="A157" s="20">
        <v>3294</v>
      </c>
      <c r="B157" s="21" t="s">
        <v>119</v>
      </c>
      <c r="C157" s="22">
        <f>C155+C156</f>
        <v>2000</v>
      </c>
      <c r="D157" s="22">
        <f t="shared" ref="D157:I157" si="145">D155+D156</f>
        <v>2000</v>
      </c>
      <c r="E157" s="22">
        <f t="shared" si="145"/>
        <v>6000</v>
      </c>
      <c r="F157" s="22">
        <f t="shared" si="145"/>
        <v>6000</v>
      </c>
      <c r="G157" s="24">
        <f t="shared" si="145"/>
        <v>0</v>
      </c>
      <c r="H157" s="22">
        <f t="shared" si="145"/>
        <v>6000</v>
      </c>
      <c r="I157" s="22">
        <f t="shared" si="145"/>
        <v>6000</v>
      </c>
      <c r="J157" s="20">
        <v>3294</v>
      </c>
      <c r="K157" s="21" t="s">
        <v>119</v>
      </c>
      <c r="L157" s="22">
        <f>L155+L156</f>
        <v>0</v>
      </c>
      <c r="M157" s="22">
        <f t="shared" ref="M157:Q157" si="146">M155+M156</f>
        <v>0</v>
      </c>
      <c r="N157" s="22">
        <f t="shared" si="146"/>
        <v>6000</v>
      </c>
      <c r="O157" s="22">
        <f t="shared" si="146"/>
        <v>0</v>
      </c>
      <c r="P157" s="22">
        <f t="shared" si="146"/>
        <v>0</v>
      </c>
      <c r="Q157" s="22">
        <f t="shared" si="146"/>
        <v>0</v>
      </c>
      <c r="R157" s="20">
        <v>3294</v>
      </c>
      <c r="S157" s="42" t="s">
        <v>119</v>
      </c>
      <c r="T157" s="50">
        <f>T155+T156</f>
        <v>0</v>
      </c>
      <c r="U157" s="50">
        <f t="shared" ref="U157:AB157" si="147">U155+U156</f>
        <v>0</v>
      </c>
      <c r="V157" s="50">
        <f t="shared" si="147"/>
        <v>0</v>
      </c>
      <c r="W157" s="50">
        <f t="shared" si="147"/>
        <v>0</v>
      </c>
      <c r="X157" s="50">
        <f t="shared" si="147"/>
        <v>0</v>
      </c>
      <c r="Y157" s="50">
        <f t="shared" si="147"/>
        <v>0</v>
      </c>
      <c r="Z157" s="50">
        <f t="shared" si="147"/>
        <v>0</v>
      </c>
      <c r="AA157" s="50">
        <f t="shared" si="147"/>
        <v>0</v>
      </c>
      <c r="AB157" s="54">
        <f t="shared" si="147"/>
        <v>0</v>
      </c>
    </row>
    <row r="158" spans="1:28">
      <c r="A158" s="26">
        <v>329511</v>
      </c>
      <c r="B158" s="19" t="s">
        <v>120</v>
      </c>
      <c r="C158" s="13">
        <v>300</v>
      </c>
      <c r="D158" s="13">
        <v>400</v>
      </c>
      <c r="E158" s="13">
        <v>500</v>
      </c>
      <c r="F158" s="13">
        <f t="shared" si="129"/>
        <v>500</v>
      </c>
      <c r="H158" s="13">
        <v>500</v>
      </c>
      <c r="I158" s="13">
        <v>500</v>
      </c>
      <c r="J158" s="26">
        <v>329511</v>
      </c>
      <c r="K158" s="19" t="s">
        <v>120</v>
      </c>
      <c r="L158" s="13"/>
      <c r="M158" s="13"/>
      <c r="N158" s="13">
        <v>500</v>
      </c>
      <c r="O158" s="13"/>
      <c r="P158" s="13"/>
      <c r="Q158" s="13"/>
      <c r="R158" s="26">
        <v>329511</v>
      </c>
      <c r="S158" s="41" t="s">
        <v>120</v>
      </c>
      <c r="T158" s="51"/>
      <c r="U158" s="51"/>
      <c r="V158" s="51"/>
      <c r="W158" s="51"/>
      <c r="X158" s="51"/>
      <c r="Y158" s="51"/>
      <c r="Z158" s="51"/>
      <c r="AA158" s="51"/>
      <c r="AB158" s="55"/>
    </row>
    <row r="159" spans="1:28">
      <c r="A159" s="26">
        <v>329521</v>
      </c>
      <c r="B159" s="19" t="s">
        <v>121</v>
      </c>
      <c r="C159" s="13">
        <v>300</v>
      </c>
      <c r="D159" s="13">
        <v>400</v>
      </c>
      <c r="E159" s="13">
        <v>500</v>
      </c>
      <c r="F159" s="13">
        <f t="shared" si="129"/>
        <v>500</v>
      </c>
      <c r="H159" s="13">
        <v>500</v>
      </c>
      <c r="I159" s="13">
        <v>500</v>
      </c>
      <c r="J159" s="26">
        <v>329521</v>
      </c>
      <c r="K159" s="19" t="s">
        <v>121</v>
      </c>
      <c r="L159" s="13"/>
      <c r="M159" s="13"/>
      <c r="N159" s="13">
        <v>500</v>
      </c>
      <c r="O159" s="13"/>
      <c r="P159" s="13"/>
      <c r="Q159" s="13"/>
      <c r="R159" s="26">
        <v>329521</v>
      </c>
      <c r="S159" s="41" t="s">
        <v>121</v>
      </c>
      <c r="T159" s="51"/>
      <c r="U159" s="51"/>
      <c r="V159" s="51"/>
      <c r="W159" s="51"/>
      <c r="X159" s="51"/>
      <c r="Y159" s="51"/>
      <c r="Z159" s="51"/>
      <c r="AA159" s="51"/>
      <c r="AB159" s="55"/>
    </row>
    <row r="160" spans="1:28">
      <c r="A160" s="26">
        <v>329531</v>
      </c>
      <c r="B160" s="19" t="s">
        <v>122</v>
      </c>
      <c r="C160" s="13">
        <v>100</v>
      </c>
      <c r="D160" s="13">
        <v>200</v>
      </c>
      <c r="E160" s="13">
        <v>200</v>
      </c>
      <c r="F160" s="13">
        <f t="shared" si="129"/>
        <v>200</v>
      </c>
      <c r="H160" s="13">
        <v>200</v>
      </c>
      <c r="I160" s="13">
        <v>200</v>
      </c>
      <c r="J160" s="26">
        <v>329531</v>
      </c>
      <c r="K160" s="19" t="s">
        <v>122</v>
      </c>
      <c r="L160" s="13"/>
      <c r="M160" s="13"/>
      <c r="N160" s="13">
        <v>200</v>
      </c>
      <c r="O160" s="13"/>
      <c r="P160" s="13"/>
      <c r="Q160" s="13"/>
      <c r="R160" s="26">
        <v>329531</v>
      </c>
      <c r="S160" s="41" t="s">
        <v>122</v>
      </c>
      <c r="T160" s="50"/>
      <c r="U160" s="50"/>
      <c r="V160" s="50"/>
      <c r="W160" s="50"/>
      <c r="X160" s="50"/>
      <c r="Y160" s="50"/>
      <c r="Z160" s="50"/>
      <c r="AA160" s="50"/>
      <c r="AB160" s="54"/>
    </row>
    <row r="161" spans="1:28" s="27" customFormat="1">
      <c r="A161" s="26">
        <v>329551</v>
      </c>
      <c r="B161" s="19" t="s">
        <v>123</v>
      </c>
      <c r="C161" s="13">
        <v>7000</v>
      </c>
      <c r="D161" s="13">
        <v>13000</v>
      </c>
      <c r="E161" s="13">
        <v>19000</v>
      </c>
      <c r="F161" s="13">
        <f t="shared" si="129"/>
        <v>25000</v>
      </c>
      <c r="G161" s="12"/>
      <c r="H161" s="13">
        <v>26000</v>
      </c>
      <c r="I161" s="13">
        <v>27000</v>
      </c>
      <c r="J161" s="26">
        <v>329551</v>
      </c>
      <c r="K161" s="19" t="s">
        <v>123</v>
      </c>
      <c r="L161" s="13">
        <v>25000</v>
      </c>
      <c r="M161" s="13"/>
      <c r="N161" s="13"/>
      <c r="O161" s="13"/>
      <c r="P161" s="13"/>
      <c r="Q161" s="13"/>
      <c r="R161" s="26">
        <v>329551</v>
      </c>
      <c r="S161" s="41" t="s">
        <v>123</v>
      </c>
      <c r="T161" s="50"/>
      <c r="U161" s="50"/>
      <c r="V161" s="50"/>
      <c r="W161" s="50"/>
      <c r="X161" s="50"/>
      <c r="Y161" s="50"/>
      <c r="Z161" s="50"/>
      <c r="AA161" s="50"/>
      <c r="AB161" s="54"/>
    </row>
    <row r="162" spans="1:28">
      <c r="A162" s="26">
        <v>329591</v>
      </c>
      <c r="B162" s="19" t="s">
        <v>124</v>
      </c>
      <c r="C162" s="13"/>
      <c r="D162" s="13"/>
      <c r="E162" s="13"/>
      <c r="F162" s="13">
        <f t="shared" si="129"/>
        <v>0</v>
      </c>
      <c r="H162" s="13"/>
      <c r="I162" s="13"/>
      <c r="J162" s="26">
        <v>329591</v>
      </c>
      <c r="K162" s="19" t="s">
        <v>124</v>
      </c>
      <c r="L162" s="13"/>
      <c r="M162" s="13"/>
      <c r="N162" s="13"/>
      <c r="O162" s="13"/>
      <c r="P162" s="13"/>
      <c r="Q162" s="13"/>
      <c r="R162" s="26">
        <v>329591</v>
      </c>
      <c r="S162" s="41" t="s">
        <v>124</v>
      </c>
      <c r="T162" s="50"/>
      <c r="U162" s="50"/>
      <c r="V162" s="50"/>
      <c r="W162" s="50"/>
      <c r="X162" s="50"/>
      <c r="Y162" s="50"/>
      <c r="Z162" s="50"/>
      <c r="AA162" s="50"/>
      <c r="AB162" s="54"/>
    </row>
    <row r="163" spans="1:28" s="2" customFormat="1">
      <c r="A163" s="29">
        <v>3295</v>
      </c>
      <c r="B163" s="30" t="s">
        <v>125</v>
      </c>
      <c r="C163" s="31">
        <f>SUM(C158:C162)</f>
        <v>7700</v>
      </c>
      <c r="D163" s="31">
        <f t="shared" ref="D163:I163" si="148">SUM(D158:D162)</f>
        <v>14000</v>
      </c>
      <c r="E163" s="31">
        <f t="shared" si="148"/>
        <v>20200</v>
      </c>
      <c r="F163" s="31">
        <f t="shared" si="148"/>
        <v>26200</v>
      </c>
      <c r="G163" s="24">
        <f t="shared" si="148"/>
        <v>0</v>
      </c>
      <c r="H163" s="31">
        <f t="shared" si="148"/>
        <v>27200</v>
      </c>
      <c r="I163" s="31">
        <f t="shared" si="148"/>
        <v>28200</v>
      </c>
      <c r="J163" s="29">
        <v>3295</v>
      </c>
      <c r="K163" s="30" t="s">
        <v>125</v>
      </c>
      <c r="L163" s="22">
        <f>SUM(L158:L162)</f>
        <v>25000</v>
      </c>
      <c r="M163" s="22">
        <f t="shared" ref="M163:Q163" si="149">SUM(M158:M162)</f>
        <v>0</v>
      </c>
      <c r="N163" s="22">
        <f t="shared" si="149"/>
        <v>1200</v>
      </c>
      <c r="O163" s="22">
        <f t="shared" si="149"/>
        <v>0</v>
      </c>
      <c r="P163" s="22">
        <f t="shared" si="149"/>
        <v>0</v>
      </c>
      <c r="Q163" s="22">
        <f t="shared" si="149"/>
        <v>0</v>
      </c>
      <c r="R163" s="29">
        <v>3295</v>
      </c>
      <c r="S163" s="44" t="s">
        <v>125</v>
      </c>
      <c r="T163" s="50">
        <f>SUM(T158:T162)</f>
        <v>0</v>
      </c>
      <c r="U163" s="50">
        <f t="shared" ref="U163:AB163" si="150">SUM(U158:U162)</f>
        <v>0</v>
      </c>
      <c r="V163" s="50">
        <f t="shared" si="150"/>
        <v>0</v>
      </c>
      <c r="W163" s="50">
        <f t="shared" si="150"/>
        <v>0</v>
      </c>
      <c r="X163" s="50">
        <f t="shared" si="150"/>
        <v>0</v>
      </c>
      <c r="Y163" s="50">
        <f t="shared" si="150"/>
        <v>0</v>
      </c>
      <c r="Z163" s="50">
        <f t="shared" si="150"/>
        <v>0</v>
      </c>
      <c r="AA163" s="50">
        <f t="shared" si="150"/>
        <v>0</v>
      </c>
      <c r="AB163" s="54">
        <f t="shared" si="150"/>
        <v>0</v>
      </c>
    </row>
    <row r="164" spans="1:28">
      <c r="A164" s="20"/>
      <c r="B164" s="21"/>
      <c r="C164" s="22"/>
      <c r="D164" s="22"/>
      <c r="E164" s="22"/>
      <c r="F164" s="13">
        <f t="shared" si="129"/>
        <v>0</v>
      </c>
      <c r="G164" s="24"/>
      <c r="H164" s="22"/>
      <c r="I164" s="22"/>
      <c r="J164" s="20"/>
      <c r="K164" s="21"/>
      <c r="L164" s="13"/>
      <c r="M164" s="13"/>
      <c r="N164" s="13"/>
      <c r="O164" s="13"/>
      <c r="P164" s="13"/>
      <c r="Q164" s="13"/>
      <c r="R164" s="20"/>
      <c r="S164" s="42"/>
      <c r="T164" s="50"/>
      <c r="U164" s="50"/>
      <c r="V164" s="50"/>
      <c r="W164" s="50"/>
      <c r="X164" s="50"/>
      <c r="Y164" s="50"/>
      <c r="Z164" s="50"/>
      <c r="AA164" s="50"/>
      <c r="AB164" s="54"/>
    </row>
    <row r="165" spans="1:28">
      <c r="A165" s="20"/>
      <c r="B165" s="21"/>
      <c r="C165" s="22"/>
      <c r="D165" s="22"/>
      <c r="E165" s="22"/>
      <c r="F165" s="13">
        <f t="shared" si="129"/>
        <v>0</v>
      </c>
      <c r="G165" s="24"/>
      <c r="H165" s="22"/>
      <c r="I165" s="22"/>
      <c r="J165" s="20"/>
      <c r="K165" s="21"/>
      <c r="L165" s="22"/>
      <c r="M165" s="22"/>
      <c r="N165" s="22"/>
      <c r="O165" s="22"/>
      <c r="P165" s="22"/>
      <c r="Q165" s="22"/>
      <c r="R165" s="20"/>
      <c r="S165" s="42"/>
      <c r="T165" s="51"/>
      <c r="U165" s="51"/>
      <c r="V165" s="51"/>
      <c r="W165" s="51"/>
      <c r="X165" s="51"/>
      <c r="Y165" s="51"/>
      <c r="Z165" s="51"/>
      <c r="AA165" s="51"/>
      <c r="AB165" s="55"/>
    </row>
    <row r="166" spans="1:28">
      <c r="A166" s="64" t="str">
        <f>A1</f>
        <v>MEDICINSKA ŠKOLA BJELOVAR</v>
      </c>
      <c r="B166" s="64"/>
      <c r="C166" s="64"/>
      <c r="D166" s="64"/>
      <c r="J166" s="64" t="str">
        <f>A1</f>
        <v>MEDICINSKA ŠKOLA BJELOVAR</v>
      </c>
      <c r="K166" s="64"/>
      <c r="L166" s="64"/>
      <c r="M166" s="64"/>
      <c r="N166" s="8"/>
      <c r="O166" s="8"/>
      <c r="P166" s="12"/>
      <c r="Q166" s="8"/>
      <c r="R166" s="64" t="str">
        <f>A1</f>
        <v>MEDICINSKA ŠKOLA BJELOVAR</v>
      </c>
      <c r="S166" s="64"/>
      <c r="T166" s="64"/>
      <c r="U166" s="64"/>
      <c r="V166" s="53"/>
      <c r="W166" s="53"/>
      <c r="Z166" s="52"/>
      <c r="AA166" s="52"/>
    </row>
    <row r="167" spans="1:28">
      <c r="A167" s="65" t="str">
        <f>A2</f>
        <v>BJELOVAR, POLJANA DR. FRANJE TUĐMANA 8</v>
      </c>
      <c r="B167" s="65"/>
      <c r="C167" s="65"/>
      <c r="D167" s="65"/>
      <c r="I167" s="33" t="s">
        <v>170</v>
      </c>
      <c r="J167" s="65" t="str">
        <f>A2</f>
        <v>BJELOVAR, POLJANA DR. FRANJE TUĐMANA 8</v>
      </c>
      <c r="K167" s="65"/>
      <c r="L167" s="65"/>
      <c r="M167" s="65"/>
      <c r="N167" s="8"/>
      <c r="O167" s="8"/>
      <c r="P167" s="12"/>
      <c r="Q167" s="32" t="str">
        <f>I167</f>
        <v>str. 6</v>
      </c>
      <c r="R167" s="65" t="str">
        <f>A2</f>
        <v>BJELOVAR, POLJANA DR. FRANJE TUĐMANA 8</v>
      </c>
      <c r="S167" s="65"/>
      <c r="T167" s="65"/>
      <c r="U167" s="65"/>
      <c r="V167" s="53"/>
      <c r="W167" s="53"/>
      <c r="Z167" s="52"/>
      <c r="AA167" s="52"/>
      <c r="AB167" s="57" t="str">
        <f>Q167</f>
        <v>str. 6</v>
      </c>
    </row>
    <row r="168" spans="1:28">
      <c r="A168" s="25"/>
      <c r="B168" s="66" t="str">
        <f>B3</f>
        <v>PLAN PRIHODA I RASHODA ZA 2018. I PROJEKCIJE PRIHODA I RASHODA ZA 2019. I 2020. GODINU</v>
      </c>
      <c r="C168" s="66"/>
      <c r="D168" s="66"/>
      <c r="E168" s="66"/>
      <c r="F168" s="66"/>
      <c r="G168" s="66"/>
      <c r="H168" s="66"/>
      <c r="I168" s="66"/>
      <c r="J168" s="28"/>
      <c r="K168" s="66" t="str">
        <f>B3</f>
        <v>PLAN PRIHODA I RASHODA ZA 2018. I PROJEKCIJE PRIHODA I RASHODA ZA 2019. I 2020. GODINU</v>
      </c>
      <c r="L168" s="66"/>
      <c r="M168" s="66"/>
      <c r="N168" s="66"/>
      <c r="O168" s="66"/>
      <c r="P168" s="66"/>
      <c r="Q168" s="66"/>
      <c r="R168" s="28"/>
      <c r="S168" s="66" t="str">
        <f>B3</f>
        <v>PLAN PRIHODA I RASHODA ZA 2018. I PROJEKCIJE PRIHODA I RASHODA ZA 2019. I 2020. GODINU</v>
      </c>
      <c r="T168" s="66"/>
      <c r="U168" s="66"/>
      <c r="V168" s="66"/>
      <c r="W168" s="66"/>
      <c r="X168" s="66"/>
      <c r="Y168" s="66"/>
      <c r="Z168" s="66"/>
      <c r="AA168" s="66"/>
      <c r="AB168" s="66"/>
    </row>
    <row r="169" spans="1:28">
      <c r="J169" s="1"/>
      <c r="K169" s="3"/>
      <c r="L169" s="8"/>
      <c r="M169" s="8"/>
      <c r="N169" s="8"/>
      <c r="O169" s="8"/>
      <c r="P169" s="12"/>
      <c r="Q169" s="8"/>
      <c r="R169" s="1"/>
      <c r="Z169" s="52"/>
      <c r="AA169" s="52"/>
    </row>
    <row r="170" spans="1:28" ht="15" customHeight="1">
      <c r="A170" s="4"/>
      <c r="B170" s="10"/>
      <c r="C170" s="67" t="str">
        <f>C5</f>
        <v>P L A N    U K U P N O</v>
      </c>
      <c r="D170" s="68"/>
      <c r="E170" s="68"/>
      <c r="F170" s="69"/>
      <c r="H170" s="15" t="s">
        <v>26</v>
      </c>
      <c r="I170" s="13" t="s">
        <v>26</v>
      </c>
      <c r="J170" s="4"/>
      <c r="K170" s="10"/>
      <c r="L170" s="73" t="str">
        <f>L5</f>
        <v>DRŽAVNI PRORAČUN</v>
      </c>
      <c r="M170" s="72"/>
      <c r="N170" s="70" t="str">
        <f>N5</f>
        <v>ŽUPANIJSKI PRORAČUN</v>
      </c>
      <c r="O170" s="71"/>
      <c r="P170" s="71"/>
      <c r="Q170" s="72"/>
      <c r="R170" s="4"/>
      <c r="S170" s="39"/>
      <c r="T170" s="74" t="str">
        <f>T5</f>
        <v>VLASTITI PRIHODI</v>
      </c>
      <c r="U170" s="75"/>
      <c r="V170" s="75"/>
      <c r="W170" s="75"/>
      <c r="X170" s="76"/>
      <c r="Y170" s="75" t="str">
        <f>Y5</f>
        <v>OSTALI PRIHODI</v>
      </c>
      <c r="Z170" s="75"/>
      <c r="AA170" s="75"/>
      <c r="AB170" s="76"/>
    </row>
    <row r="171" spans="1:28" ht="15.75">
      <c r="A171" s="7" t="s">
        <v>7</v>
      </c>
      <c r="B171" s="11" t="s">
        <v>8</v>
      </c>
      <c r="C171" s="61" t="str">
        <f>C6</f>
        <v>2 0 1 8.</v>
      </c>
      <c r="D171" s="62"/>
      <c r="E171" s="62"/>
      <c r="F171" s="63"/>
      <c r="H171" s="14" t="str">
        <f>H6</f>
        <v>2019.</v>
      </c>
      <c r="I171" s="14" t="str">
        <f>I6</f>
        <v>2020.</v>
      </c>
      <c r="J171" s="7" t="s">
        <v>7</v>
      </c>
      <c r="K171" s="11" t="s">
        <v>8</v>
      </c>
      <c r="L171" s="35" t="str">
        <f>L6</f>
        <v>DRŽ. PROR.</v>
      </c>
      <c r="M171" s="35" t="str">
        <f t="shared" ref="M171:Q171" si="151">M6</f>
        <v>VLASTITI</v>
      </c>
      <c r="N171" s="35" t="str">
        <f t="shared" si="151"/>
        <v>DECENTRALIZ.</v>
      </c>
      <c r="O171" s="35" t="str">
        <f t="shared" si="151"/>
        <v>TEK. I INV. ODR.</v>
      </c>
      <c r="P171" s="35" t="str">
        <f t="shared" si="151"/>
        <v>NATJEC.</v>
      </c>
      <c r="Q171" s="35" t="str">
        <f t="shared" si="151"/>
        <v>OSTALO</v>
      </c>
      <c r="R171" s="7" t="s">
        <v>7</v>
      </c>
      <c r="S171" s="11" t="s">
        <v>8</v>
      </c>
      <c r="T171" s="45" t="str">
        <f>T6</f>
        <v>ZAKUP</v>
      </c>
      <c r="U171" s="45" t="str">
        <f t="shared" ref="U171:AB171" si="152">U6</f>
        <v>KAM. I ŠTETE</v>
      </c>
      <c r="V171" s="45" t="str">
        <f t="shared" si="152"/>
        <v>ŠKOLARINA</v>
      </c>
      <c r="W171" s="45" t="str">
        <f t="shared" si="152"/>
        <v>OSTALO</v>
      </c>
      <c r="X171" s="45" t="str">
        <f t="shared" si="152"/>
        <v>VOĆE</v>
      </c>
      <c r="Y171" s="45" t="str">
        <f t="shared" si="152"/>
        <v>KAZALIŠTE</v>
      </c>
      <c r="Z171" s="45" t="str">
        <f t="shared" si="152"/>
        <v>IZLETI</v>
      </c>
      <c r="AA171" s="45" t="str">
        <f t="shared" si="152"/>
        <v>PROJEKT</v>
      </c>
      <c r="AB171" s="58" t="str">
        <f t="shared" si="152"/>
        <v>OSTALO</v>
      </c>
    </row>
    <row r="172" spans="1:28">
      <c r="A172" s="5"/>
      <c r="B172" s="16"/>
      <c r="C172" s="17" t="str">
        <f>C7</f>
        <v>I - III</v>
      </c>
      <c r="D172" s="17" t="str">
        <f t="shared" ref="D172:F172" si="153">D7</f>
        <v>I - VI</v>
      </c>
      <c r="E172" s="17" t="str">
        <f t="shared" si="153"/>
        <v>I - IX</v>
      </c>
      <c r="F172" s="17" t="str">
        <f t="shared" si="153"/>
        <v>2018.</v>
      </c>
      <c r="H172" s="17" t="str">
        <f>H7</f>
        <v>2019.</v>
      </c>
      <c r="I172" s="17" t="str">
        <f>I7</f>
        <v>2020.</v>
      </c>
      <c r="J172" s="5"/>
      <c r="K172" s="16"/>
      <c r="L172" s="36" t="str">
        <f>L7</f>
        <v>2018.</v>
      </c>
      <c r="M172" s="36" t="str">
        <f t="shared" ref="M172:Q172" si="154">M7</f>
        <v>2018.</v>
      </c>
      <c r="N172" s="36" t="str">
        <f t="shared" si="154"/>
        <v>2018.</v>
      </c>
      <c r="O172" s="36" t="str">
        <f t="shared" si="154"/>
        <v>2018.</v>
      </c>
      <c r="P172" s="36" t="str">
        <f t="shared" si="154"/>
        <v>2018.</v>
      </c>
      <c r="Q172" s="36" t="str">
        <f t="shared" si="154"/>
        <v>2018.</v>
      </c>
      <c r="R172" s="5"/>
      <c r="S172" s="40"/>
      <c r="T172" s="48" t="str">
        <f>T7</f>
        <v>2018.</v>
      </c>
      <c r="U172" s="48" t="str">
        <f t="shared" ref="U172:AB172" si="155">U7</f>
        <v>2018.</v>
      </c>
      <c r="V172" s="48" t="str">
        <f t="shared" si="155"/>
        <v>2018.</v>
      </c>
      <c r="W172" s="48" t="str">
        <f t="shared" si="155"/>
        <v>2018.</v>
      </c>
      <c r="X172" s="48" t="str">
        <f t="shared" si="155"/>
        <v>2018.</v>
      </c>
      <c r="Y172" s="48" t="str">
        <f t="shared" si="155"/>
        <v>2018.</v>
      </c>
      <c r="Z172" s="48" t="str">
        <f t="shared" si="155"/>
        <v>2018.</v>
      </c>
      <c r="AA172" s="48" t="str">
        <f t="shared" si="155"/>
        <v>2018.</v>
      </c>
      <c r="AB172" s="59" t="str">
        <f t="shared" si="155"/>
        <v>2018.</v>
      </c>
    </row>
    <row r="173" spans="1:28">
      <c r="A173" s="18">
        <v>329911</v>
      </c>
      <c r="B173" s="19" t="s">
        <v>127</v>
      </c>
      <c r="C173" s="13">
        <v>200</v>
      </c>
      <c r="D173" s="13">
        <v>300</v>
      </c>
      <c r="E173" s="13">
        <v>600</v>
      </c>
      <c r="F173" s="13">
        <f>L173+M173+N173+O173+P173+Q173+T173+U173+V173+W173+X173+Y173+Z173+AA173+AB173</f>
        <v>800</v>
      </c>
      <c r="H173" s="13">
        <v>800</v>
      </c>
      <c r="I173" s="13">
        <v>800</v>
      </c>
      <c r="J173" s="18">
        <v>329911</v>
      </c>
      <c r="K173" s="19" t="s">
        <v>127</v>
      </c>
      <c r="L173" s="34"/>
      <c r="M173" s="34"/>
      <c r="N173" s="34">
        <v>800</v>
      </c>
      <c r="O173" s="34"/>
      <c r="P173" s="34"/>
      <c r="Q173" s="34"/>
      <c r="R173" s="18">
        <v>329911</v>
      </c>
      <c r="S173" s="41" t="s">
        <v>127</v>
      </c>
      <c r="T173" s="49"/>
      <c r="U173" s="49"/>
      <c r="V173" s="49"/>
      <c r="W173" s="49"/>
      <c r="X173" s="49"/>
      <c r="Y173" s="49"/>
      <c r="Z173" s="49"/>
      <c r="AA173" s="49"/>
      <c r="AB173" s="60"/>
    </row>
    <row r="174" spans="1:28">
      <c r="A174" s="26">
        <v>329991</v>
      </c>
      <c r="B174" s="19" t="s">
        <v>128</v>
      </c>
      <c r="C174" s="13">
        <v>16000</v>
      </c>
      <c r="D174" s="13">
        <v>20000</v>
      </c>
      <c r="E174" s="13">
        <v>21000</v>
      </c>
      <c r="F174" s="13">
        <f t="shared" ref="F174:F189" si="156">L174+M174+N174+O174+P174+Q174+T174+U174+V174+W174+X174+Y174+Z174+AA174+AB174</f>
        <v>23000</v>
      </c>
      <c r="H174" s="13">
        <v>23000</v>
      </c>
      <c r="I174" s="13">
        <v>23000</v>
      </c>
      <c r="J174" s="26">
        <v>329991</v>
      </c>
      <c r="K174" s="19" t="s">
        <v>128</v>
      </c>
      <c r="L174" s="13"/>
      <c r="M174" s="13"/>
      <c r="N174" s="13">
        <v>8000</v>
      </c>
      <c r="O174" s="13"/>
      <c r="P174" s="13">
        <v>7000</v>
      </c>
      <c r="Q174" s="13"/>
      <c r="R174" s="26">
        <v>329991</v>
      </c>
      <c r="S174" s="41" t="s">
        <v>128</v>
      </c>
      <c r="T174" s="50"/>
      <c r="U174" s="50"/>
      <c r="V174" s="50"/>
      <c r="W174" s="50"/>
      <c r="X174" s="50"/>
      <c r="Y174" s="50"/>
      <c r="Z174" s="50"/>
      <c r="AA174" s="50"/>
      <c r="AB174" s="54">
        <v>8000</v>
      </c>
    </row>
    <row r="175" spans="1:28" s="2" customFormat="1">
      <c r="A175" s="20">
        <v>3299</v>
      </c>
      <c r="B175" s="21" t="s">
        <v>128</v>
      </c>
      <c r="C175" s="22">
        <f>C173+C174</f>
        <v>16200</v>
      </c>
      <c r="D175" s="22">
        <f t="shared" ref="D175:I175" si="157">D173+D174</f>
        <v>20300</v>
      </c>
      <c r="E175" s="22">
        <f t="shared" si="157"/>
        <v>21600</v>
      </c>
      <c r="F175" s="22">
        <f t="shared" si="157"/>
        <v>23800</v>
      </c>
      <c r="G175" s="24">
        <f t="shared" si="157"/>
        <v>0</v>
      </c>
      <c r="H175" s="22">
        <f t="shared" si="157"/>
        <v>23800</v>
      </c>
      <c r="I175" s="22">
        <f t="shared" si="157"/>
        <v>23800</v>
      </c>
      <c r="J175" s="20">
        <v>3299</v>
      </c>
      <c r="K175" s="21" t="s">
        <v>128</v>
      </c>
      <c r="L175" s="22">
        <f>L173+L174</f>
        <v>0</v>
      </c>
      <c r="M175" s="22">
        <f t="shared" ref="M175:Q175" si="158">M173+M174</f>
        <v>0</v>
      </c>
      <c r="N175" s="22">
        <f t="shared" si="158"/>
        <v>8800</v>
      </c>
      <c r="O175" s="22">
        <f t="shared" si="158"/>
        <v>0</v>
      </c>
      <c r="P175" s="22">
        <f t="shared" si="158"/>
        <v>7000</v>
      </c>
      <c r="Q175" s="22">
        <f t="shared" si="158"/>
        <v>0</v>
      </c>
      <c r="R175" s="20">
        <v>3299</v>
      </c>
      <c r="S175" s="42" t="s">
        <v>128</v>
      </c>
      <c r="T175" s="51">
        <f>T173+T174</f>
        <v>0</v>
      </c>
      <c r="U175" s="51">
        <f t="shared" ref="U175:AB175" si="159">U173+U174</f>
        <v>0</v>
      </c>
      <c r="V175" s="51">
        <f t="shared" si="159"/>
        <v>0</v>
      </c>
      <c r="W175" s="51">
        <f t="shared" si="159"/>
        <v>0</v>
      </c>
      <c r="X175" s="51">
        <f t="shared" si="159"/>
        <v>0</v>
      </c>
      <c r="Y175" s="51">
        <f t="shared" si="159"/>
        <v>0</v>
      </c>
      <c r="Z175" s="51">
        <f t="shared" si="159"/>
        <v>0</v>
      </c>
      <c r="AA175" s="51">
        <f t="shared" si="159"/>
        <v>0</v>
      </c>
      <c r="AB175" s="55">
        <f t="shared" si="159"/>
        <v>8000</v>
      </c>
    </row>
    <row r="176" spans="1:28" s="2" customFormat="1">
      <c r="A176" s="20">
        <v>329</v>
      </c>
      <c r="B176" s="21" t="s">
        <v>128</v>
      </c>
      <c r="C176" s="22">
        <f>C152+C154+C157+C163+C175</f>
        <v>27900</v>
      </c>
      <c r="D176" s="22">
        <f t="shared" ref="D176:I176" si="160">D152+D154+D157+D163+D175</f>
        <v>40300</v>
      </c>
      <c r="E176" s="22">
        <f t="shared" si="160"/>
        <v>62800</v>
      </c>
      <c r="F176" s="22">
        <f t="shared" si="160"/>
        <v>74000</v>
      </c>
      <c r="G176" s="24">
        <f t="shared" si="160"/>
        <v>0</v>
      </c>
      <c r="H176" s="22">
        <f t="shared" si="160"/>
        <v>75000</v>
      </c>
      <c r="I176" s="22">
        <f t="shared" si="160"/>
        <v>76000</v>
      </c>
      <c r="J176" s="20">
        <v>329</v>
      </c>
      <c r="K176" s="21" t="s">
        <v>128</v>
      </c>
      <c r="L176" s="22">
        <f>L152+L154+L157+L163+L175</f>
        <v>25000</v>
      </c>
      <c r="M176" s="22">
        <f t="shared" ref="M176:Q176" si="161">M152+M154+M157+M163+M175</f>
        <v>0</v>
      </c>
      <c r="N176" s="22">
        <f t="shared" si="161"/>
        <v>25000</v>
      </c>
      <c r="O176" s="22">
        <f t="shared" si="161"/>
        <v>0</v>
      </c>
      <c r="P176" s="22">
        <f t="shared" si="161"/>
        <v>7000</v>
      </c>
      <c r="Q176" s="22">
        <f t="shared" si="161"/>
        <v>0</v>
      </c>
      <c r="R176" s="20">
        <v>329</v>
      </c>
      <c r="S176" s="42" t="s">
        <v>128</v>
      </c>
      <c r="T176" s="50">
        <f>T152+T154+T157+T163+T175</f>
        <v>0</v>
      </c>
      <c r="U176" s="50">
        <f t="shared" ref="U176:AB176" si="162">U152+U154+U157+U163+U175</f>
        <v>0</v>
      </c>
      <c r="V176" s="50">
        <f t="shared" si="162"/>
        <v>9000</v>
      </c>
      <c r="W176" s="50">
        <f t="shared" si="162"/>
        <v>0</v>
      </c>
      <c r="X176" s="50">
        <f t="shared" si="162"/>
        <v>0</v>
      </c>
      <c r="Y176" s="50">
        <f t="shared" si="162"/>
        <v>0</v>
      </c>
      <c r="Z176" s="50">
        <f t="shared" si="162"/>
        <v>0</v>
      </c>
      <c r="AA176" s="50">
        <f t="shared" si="162"/>
        <v>0</v>
      </c>
      <c r="AB176" s="54">
        <f t="shared" si="162"/>
        <v>8000</v>
      </c>
    </row>
    <row r="177" spans="1:28">
      <c r="A177" s="26">
        <v>34233</v>
      </c>
      <c r="B177" s="19" t="s">
        <v>129</v>
      </c>
      <c r="C177" s="13"/>
      <c r="D177" s="13"/>
      <c r="E177" s="13"/>
      <c r="F177" s="13">
        <f t="shared" si="156"/>
        <v>0</v>
      </c>
      <c r="H177" s="13"/>
      <c r="I177" s="13"/>
      <c r="J177" s="26">
        <v>34233</v>
      </c>
      <c r="K177" s="19" t="s">
        <v>129</v>
      </c>
      <c r="L177" s="22"/>
      <c r="M177" s="22"/>
      <c r="N177" s="22"/>
      <c r="O177" s="22"/>
      <c r="P177" s="22"/>
      <c r="Q177" s="22"/>
      <c r="R177" s="26">
        <v>34233</v>
      </c>
      <c r="S177" s="41" t="s">
        <v>129</v>
      </c>
      <c r="T177" s="51"/>
      <c r="U177" s="51"/>
      <c r="V177" s="51"/>
      <c r="W177" s="51"/>
      <c r="X177" s="51"/>
      <c r="Y177" s="51"/>
      <c r="Z177" s="51"/>
      <c r="AA177" s="51"/>
      <c r="AB177" s="55"/>
    </row>
    <row r="178" spans="1:28" s="2" customFormat="1">
      <c r="A178" s="20">
        <v>342</v>
      </c>
      <c r="B178" s="21" t="s">
        <v>130</v>
      </c>
      <c r="C178" s="22">
        <f>C177</f>
        <v>0</v>
      </c>
      <c r="D178" s="22">
        <f t="shared" ref="D178:I178" si="163">D177</f>
        <v>0</v>
      </c>
      <c r="E178" s="22">
        <f t="shared" si="163"/>
        <v>0</v>
      </c>
      <c r="F178" s="22">
        <f t="shared" si="163"/>
        <v>0</v>
      </c>
      <c r="G178" s="24">
        <f t="shared" si="163"/>
        <v>0</v>
      </c>
      <c r="H178" s="22">
        <f t="shared" si="163"/>
        <v>0</v>
      </c>
      <c r="I178" s="22">
        <f t="shared" si="163"/>
        <v>0</v>
      </c>
      <c r="J178" s="20">
        <v>342</v>
      </c>
      <c r="K178" s="21" t="s">
        <v>130</v>
      </c>
      <c r="L178" s="13">
        <f>L177</f>
        <v>0</v>
      </c>
      <c r="M178" s="13">
        <f t="shared" ref="M178:Q178" si="164">M177</f>
        <v>0</v>
      </c>
      <c r="N178" s="13">
        <f t="shared" si="164"/>
        <v>0</v>
      </c>
      <c r="O178" s="13">
        <f t="shared" si="164"/>
        <v>0</v>
      </c>
      <c r="P178" s="13">
        <f t="shared" si="164"/>
        <v>0</v>
      </c>
      <c r="Q178" s="13">
        <f t="shared" si="164"/>
        <v>0</v>
      </c>
      <c r="R178" s="20">
        <v>342</v>
      </c>
      <c r="S178" s="42" t="s">
        <v>130</v>
      </c>
      <c r="T178" s="50">
        <f>T177</f>
        <v>0</v>
      </c>
      <c r="U178" s="50">
        <f t="shared" ref="U178:AB178" si="165">U177</f>
        <v>0</v>
      </c>
      <c r="V178" s="50">
        <f t="shared" si="165"/>
        <v>0</v>
      </c>
      <c r="W178" s="50">
        <f t="shared" si="165"/>
        <v>0</v>
      </c>
      <c r="X178" s="50">
        <f t="shared" si="165"/>
        <v>0</v>
      </c>
      <c r="Y178" s="50">
        <f t="shared" si="165"/>
        <v>0</v>
      </c>
      <c r="Z178" s="50">
        <f t="shared" si="165"/>
        <v>0</v>
      </c>
      <c r="AA178" s="50">
        <f t="shared" si="165"/>
        <v>0</v>
      </c>
      <c r="AB178" s="54">
        <f t="shared" si="165"/>
        <v>0</v>
      </c>
    </row>
    <row r="179" spans="1:28" s="27" customFormat="1">
      <c r="A179" s="26">
        <v>343111</v>
      </c>
      <c r="B179" s="19" t="s">
        <v>131</v>
      </c>
      <c r="C179" s="13"/>
      <c r="D179" s="13"/>
      <c r="E179" s="13"/>
      <c r="F179" s="13">
        <f t="shared" si="156"/>
        <v>0</v>
      </c>
      <c r="G179" s="12"/>
      <c r="H179" s="13"/>
      <c r="I179" s="13"/>
      <c r="J179" s="26">
        <v>343111</v>
      </c>
      <c r="K179" s="19" t="s">
        <v>131</v>
      </c>
      <c r="L179" s="22"/>
      <c r="M179" s="22"/>
      <c r="N179" s="13"/>
      <c r="O179" s="22"/>
      <c r="P179" s="22"/>
      <c r="Q179" s="22"/>
      <c r="R179" s="26">
        <v>343111</v>
      </c>
      <c r="S179" s="41" t="s">
        <v>131</v>
      </c>
      <c r="T179" s="51"/>
      <c r="U179" s="51"/>
      <c r="V179" s="51"/>
      <c r="W179" s="51"/>
      <c r="X179" s="51"/>
      <c r="Y179" s="51"/>
      <c r="Z179" s="51"/>
      <c r="AA179" s="51"/>
      <c r="AB179" s="55"/>
    </row>
    <row r="180" spans="1:28" s="27" customFormat="1">
      <c r="A180" s="26">
        <v>343121</v>
      </c>
      <c r="B180" s="19" t="s">
        <v>132</v>
      </c>
      <c r="C180" s="13">
        <v>1000</v>
      </c>
      <c r="D180" s="13">
        <v>2000</v>
      </c>
      <c r="E180" s="13">
        <v>3500</v>
      </c>
      <c r="F180" s="13">
        <f t="shared" si="156"/>
        <v>5000</v>
      </c>
      <c r="G180" s="12"/>
      <c r="H180" s="13">
        <v>5000</v>
      </c>
      <c r="I180" s="13">
        <v>5000</v>
      </c>
      <c r="J180" s="26">
        <v>343121</v>
      </c>
      <c r="K180" s="19" t="s">
        <v>132</v>
      </c>
      <c r="L180" s="13"/>
      <c r="M180" s="13"/>
      <c r="N180" s="13">
        <v>5000</v>
      </c>
      <c r="O180" s="13"/>
      <c r="P180" s="13"/>
      <c r="Q180" s="13"/>
      <c r="R180" s="26">
        <v>343121</v>
      </c>
      <c r="S180" s="41" t="s">
        <v>132</v>
      </c>
      <c r="T180" s="50"/>
      <c r="U180" s="50"/>
      <c r="V180" s="50"/>
      <c r="W180" s="50"/>
      <c r="X180" s="50"/>
      <c r="Y180" s="50"/>
      <c r="Z180" s="50"/>
      <c r="AA180" s="50"/>
      <c r="AB180" s="54"/>
    </row>
    <row r="181" spans="1:28" s="2" customFormat="1">
      <c r="A181" s="20">
        <v>3431</v>
      </c>
      <c r="B181" s="21" t="s">
        <v>133</v>
      </c>
      <c r="C181" s="22">
        <f>C179+C180</f>
        <v>1000</v>
      </c>
      <c r="D181" s="22">
        <f t="shared" ref="D181:I181" si="166">D179+D180</f>
        <v>2000</v>
      </c>
      <c r="E181" s="22">
        <f t="shared" si="166"/>
        <v>3500</v>
      </c>
      <c r="F181" s="22">
        <f t="shared" si="166"/>
        <v>5000</v>
      </c>
      <c r="G181" s="24">
        <f t="shared" si="166"/>
        <v>0</v>
      </c>
      <c r="H181" s="22">
        <f t="shared" si="166"/>
        <v>5000</v>
      </c>
      <c r="I181" s="22">
        <f t="shared" si="166"/>
        <v>5000</v>
      </c>
      <c r="J181" s="20">
        <v>3431</v>
      </c>
      <c r="K181" s="21" t="s">
        <v>133</v>
      </c>
      <c r="L181" s="22">
        <f>L179+L180</f>
        <v>0</v>
      </c>
      <c r="M181" s="22">
        <f t="shared" ref="M181:Q181" si="167">M179+M180</f>
        <v>0</v>
      </c>
      <c r="N181" s="22">
        <f t="shared" si="167"/>
        <v>5000</v>
      </c>
      <c r="O181" s="22">
        <f t="shared" si="167"/>
        <v>0</v>
      </c>
      <c r="P181" s="22">
        <f t="shared" si="167"/>
        <v>0</v>
      </c>
      <c r="Q181" s="22">
        <f t="shared" si="167"/>
        <v>0</v>
      </c>
      <c r="R181" s="20">
        <v>3431</v>
      </c>
      <c r="S181" s="42" t="s">
        <v>133</v>
      </c>
      <c r="T181" s="51">
        <f>T179+T180</f>
        <v>0</v>
      </c>
      <c r="U181" s="51">
        <f t="shared" ref="U181:AB181" si="168">U179+U180</f>
        <v>0</v>
      </c>
      <c r="V181" s="51">
        <f t="shared" si="168"/>
        <v>0</v>
      </c>
      <c r="W181" s="51">
        <f t="shared" si="168"/>
        <v>0</v>
      </c>
      <c r="X181" s="51">
        <f t="shared" si="168"/>
        <v>0</v>
      </c>
      <c r="Y181" s="51">
        <f t="shared" si="168"/>
        <v>0</v>
      </c>
      <c r="Z181" s="51">
        <f t="shared" si="168"/>
        <v>0</v>
      </c>
      <c r="AA181" s="51">
        <f t="shared" si="168"/>
        <v>0</v>
      </c>
      <c r="AB181" s="55">
        <f t="shared" si="168"/>
        <v>0</v>
      </c>
    </row>
    <row r="182" spans="1:28">
      <c r="A182" s="18">
        <v>343331</v>
      </c>
      <c r="B182" s="19" t="s">
        <v>134</v>
      </c>
      <c r="C182" s="13">
        <v>100</v>
      </c>
      <c r="D182" s="13">
        <v>100</v>
      </c>
      <c r="E182" s="13">
        <v>200</v>
      </c>
      <c r="F182" s="13">
        <f t="shared" si="156"/>
        <v>300</v>
      </c>
      <c r="H182" s="13">
        <v>300</v>
      </c>
      <c r="I182" s="13">
        <v>300</v>
      </c>
      <c r="J182" s="18">
        <v>343331</v>
      </c>
      <c r="K182" s="19" t="s">
        <v>134</v>
      </c>
      <c r="L182" s="13"/>
      <c r="M182" s="13"/>
      <c r="N182" s="13">
        <v>300</v>
      </c>
      <c r="O182" s="13"/>
      <c r="P182" s="13"/>
      <c r="Q182" s="13"/>
      <c r="R182" s="18">
        <v>343331</v>
      </c>
      <c r="S182" s="41" t="s">
        <v>134</v>
      </c>
      <c r="T182" s="50"/>
      <c r="U182" s="50"/>
      <c r="V182" s="50"/>
      <c r="W182" s="50"/>
      <c r="X182" s="50"/>
      <c r="Y182" s="50"/>
      <c r="Z182" s="50"/>
      <c r="AA182" s="50"/>
      <c r="AB182" s="54"/>
    </row>
    <row r="183" spans="1:28">
      <c r="A183" s="20">
        <v>3433</v>
      </c>
      <c r="B183" s="21" t="s">
        <v>135</v>
      </c>
      <c r="C183" s="22">
        <f>C182</f>
        <v>100</v>
      </c>
      <c r="D183" s="22">
        <f t="shared" ref="D183:I183" si="169">D182</f>
        <v>100</v>
      </c>
      <c r="E183" s="22">
        <f t="shared" si="169"/>
        <v>200</v>
      </c>
      <c r="F183" s="22">
        <f t="shared" si="169"/>
        <v>300</v>
      </c>
      <c r="G183" s="24">
        <f t="shared" si="169"/>
        <v>0</v>
      </c>
      <c r="H183" s="22">
        <f t="shared" si="169"/>
        <v>300</v>
      </c>
      <c r="I183" s="22">
        <f t="shared" si="169"/>
        <v>300</v>
      </c>
      <c r="J183" s="20">
        <v>3433</v>
      </c>
      <c r="K183" s="21" t="s">
        <v>135</v>
      </c>
      <c r="L183" s="22">
        <f>L182</f>
        <v>0</v>
      </c>
      <c r="M183" s="22">
        <f t="shared" ref="M183:Q183" si="170">M182</f>
        <v>0</v>
      </c>
      <c r="N183" s="22">
        <f t="shared" si="170"/>
        <v>300</v>
      </c>
      <c r="O183" s="22">
        <f t="shared" si="170"/>
        <v>0</v>
      </c>
      <c r="P183" s="22">
        <f t="shared" si="170"/>
        <v>0</v>
      </c>
      <c r="Q183" s="22">
        <f t="shared" si="170"/>
        <v>0</v>
      </c>
      <c r="R183" s="20">
        <v>3433</v>
      </c>
      <c r="S183" s="42" t="s">
        <v>135</v>
      </c>
      <c r="T183" s="51">
        <f>T182</f>
        <v>0</v>
      </c>
      <c r="U183" s="51">
        <f t="shared" ref="U183:AB183" si="171">U182</f>
        <v>0</v>
      </c>
      <c r="V183" s="51">
        <f t="shared" si="171"/>
        <v>0</v>
      </c>
      <c r="W183" s="51">
        <f t="shared" si="171"/>
        <v>0</v>
      </c>
      <c r="X183" s="51">
        <f t="shared" si="171"/>
        <v>0</v>
      </c>
      <c r="Y183" s="51">
        <f t="shared" si="171"/>
        <v>0</v>
      </c>
      <c r="Z183" s="51">
        <f t="shared" si="171"/>
        <v>0</v>
      </c>
      <c r="AA183" s="51">
        <f t="shared" si="171"/>
        <v>0</v>
      </c>
      <c r="AB183" s="55">
        <f t="shared" si="171"/>
        <v>0</v>
      </c>
    </row>
    <row r="184" spans="1:28">
      <c r="A184" s="26">
        <v>343491</v>
      </c>
      <c r="B184" s="19" t="s">
        <v>136</v>
      </c>
      <c r="C184" s="13"/>
      <c r="D184" s="13"/>
      <c r="E184" s="13"/>
      <c r="F184" s="13">
        <f t="shared" si="156"/>
        <v>0</v>
      </c>
      <c r="H184" s="13"/>
      <c r="I184" s="13"/>
      <c r="J184" s="26">
        <v>343491</v>
      </c>
      <c r="K184" s="19" t="s">
        <v>136</v>
      </c>
      <c r="L184" s="13"/>
      <c r="M184" s="13"/>
      <c r="N184" s="13"/>
      <c r="O184" s="13"/>
      <c r="P184" s="13"/>
      <c r="Q184" s="13"/>
      <c r="R184" s="26">
        <v>343491</v>
      </c>
      <c r="S184" s="41" t="s">
        <v>136</v>
      </c>
      <c r="T184" s="50"/>
      <c r="U184" s="50"/>
      <c r="V184" s="50"/>
      <c r="W184" s="50"/>
      <c r="X184" s="50"/>
      <c r="Y184" s="50"/>
      <c r="Z184" s="50"/>
      <c r="AA184" s="50"/>
      <c r="AB184" s="54"/>
    </row>
    <row r="185" spans="1:28">
      <c r="A185" s="20">
        <v>3434</v>
      </c>
      <c r="B185" s="21" t="s">
        <v>136</v>
      </c>
      <c r="C185" s="22">
        <f>C184</f>
        <v>0</v>
      </c>
      <c r="D185" s="22">
        <f t="shared" ref="D185:I185" si="172">D184</f>
        <v>0</v>
      </c>
      <c r="E185" s="22">
        <f t="shared" si="172"/>
        <v>0</v>
      </c>
      <c r="F185" s="22">
        <f t="shared" si="172"/>
        <v>0</v>
      </c>
      <c r="G185" s="24">
        <f t="shared" si="172"/>
        <v>0</v>
      </c>
      <c r="H185" s="22">
        <f t="shared" si="172"/>
        <v>0</v>
      </c>
      <c r="I185" s="22">
        <f t="shared" si="172"/>
        <v>0</v>
      </c>
      <c r="J185" s="20">
        <v>3434</v>
      </c>
      <c r="K185" s="21" t="s">
        <v>136</v>
      </c>
      <c r="L185" s="22">
        <f>L184</f>
        <v>0</v>
      </c>
      <c r="M185" s="22">
        <f t="shared" ref="M185:Q185" si="173">M184</f>
        <v>0</v>
      </c>
      <c r="N185" s="22">
        <f t="shared" si="173"/>
        <v>0</v>
      </c>
      <c r="O185" s="22">
        <f t="shared" si="173"/>
        <v>0</v>
      </c>
      <c r="P185" s="22">
        <f t="shared" si="173"/>
        <v>0</v>
      </c>
      <c r="Q185" s="22">
        <f t="shared" si="173"/>
        <v>0</v>
      </c>
      <c r="R185" s="20">
        <v>3434</v>
      </c>
      <c r="S185" s="42" t="s">
        <v>136</v>
      </c>
      <c r="T185" s="51">
        <f>T184</f>
        <v>0</v>
      </c>
      <c r="U185" s="51">
        <f t="shared" ref="U185:AB185" si="174">U184</f>
        <v>0</v>
      </c>
      <c r="V185" s="51">
        <f t="shared" si="174"/>
        <v>0</v>
      </c>
      <c r="W185" s="51">
        <f t="shared" si="174"/>
        <v>0</v>
      </c>
      <c r="X185" s="51">
        <f t="shared" si="174"/>
        <v>0</v>
      </c>
      <c r="Y185" s="51">
        <f t="shared" si="174"/>
        <v>0</v>
      </c>
      <c r="Z185" s="51">
        <f t="shared" si="174"/>
        <v>0</v>
      </c>
      <c r="AA185" s="51">
        <f t="shared" si="174"/>
        <v>0</v>
      </c>
      <c r="AB185" s="55">
        <f t="shared" si="174"/>
        <v>0</v>
      </c>
    </row>
    <row r="186" spans="1:28" s="2" customFormat="1">
      <c r="A186" s="20">
        <v>343</v>
      </c>
      <c r="B186" s="21" t="s">
        <v>137</v>
      </c>
      <c r="C186" s="22">
        <f>C181+C183+C185</f>
        <v>1100</v>
      </c>
      <c r="D186" s="22">
        <f t="shared" ref="D186:I186" si="175">D181+D183+D185</f>
        <v>2100</v>
      </c>
      <c r="E186" s="22">
        <f t="shared" si="175"/>
        <v>3700</v>
      </c>
      <c r="F186" s="22">
        <f t="shared" si="175"/>
        <v>5300</v>
      </c>
      <c r="G186" s="24">
        <f t="shared" si="175"/>
        <v>0</v>
      </c>
      <c r="H186" s="22">
        <f t="shared" si="175"/>
        <v>5300</v>
      </c>
      <c r="I186" s="22">
        <f t="shared" si="175"/>
        <v>5300</v>
      </c>
      <c r="J186" s="20">
        <v>343</v>
      </c>
      <c r="K186" s="21" t="s">
        <v>137</v>
      </c>
      <c r="L186" s="13">
        <f>L181+L183+L185</f>
        <v>0</v>
      </c>
      <c r="M186" s="13">
        <f t="shared" ref="M186:Q186" si="176">M181+M183+M185</f>
        <v>0</v>
      </c>
      <c r="N186" s="13">
        <f t="shared" si="176"/>
        <v>5300</v>
      </c>
      <c r="O186" s="13">
        <f t="shared" si="176"/>
        <v>0</v>
      </c>
      <c r="P186" s="13">
        <f t="shared" si="176"/>
        <v>0</v>
      </c>
      <c r="Q186" s="13">
        <f t="shared" si="176"/>
        <v>0</v>
      </c>
      <c r="R186" s="20">
        <v>343</v>
      </c>
      <c r="S186" s="42" t="s">
        <v>137</v>
      </c>
      <c r="T186" s="50">
        <f>T181+T183+T185</f>
        <v>0</v>
      </c>
      <c r="U186" s="50">
        <f t="shared" ref="U186:AB186" si="177">U181+U183+U185</f>
        <v>0</v>
      </c>
      <c r="V186" s="50">
        <f t="shared" si="177"/>
        <v>0</v>
      </c>
      <c r="W186" s="50">
        <f t="shared" si="177"/>
        <v>0</v>
      </c>
      <c r="X186" s="50">
        <f t="shared" si="177"/>
        <v>0</v>
      </c>
      <c r="Y186" s="50">
        <f t="shared" si="177"/>
        <v>0</v>
      </c>
      <c r="Z186" s="50">
        <f t="shared" si="177"/>
        <v>0</v>
      </c>
      <c r="AA186" s="50">
        <f t="shared" si="177"/>
        <v>0</v>
      </c>
      <c r="AB186" s="54">
        <f t="shared" si="177"/>
        <v>0</v>
      </c>
    </row>
    <row r="187" spans="1:28" s="27" customFormat="1">
      <c r="A187" s="26">
        <v>372191</v>
      </c>
      <c r="B187" s="19" t="s">
        <v>139</v>
      </c>
      <c r="C187" s="13"/>
      <c r="D187" s="13"/>
      <c r="E187" s="13"/>
      <c r="F187" s="13">
        <f t="shared" si="156"/>
        <v>0</v>
      </c>
      <c r="G187" s="12"/>
      <c r="H187" s="13"/>
      <c r="I187" s="13"/>
      <c r="J187" s="26">
        <v>372191</v>
      </c>
      <c r="K187" s="19" t="s">
        <v>139</v>
      </c>
      <c r="L187" s="22"/>
      <c r="M187" s="22"/>
      <c r="N187" s="22"/>
      <c r="O187" s="22"/>
      <c r="P187" s="22"/>
      <c r="Q187" s="22"/>
      <c r="R187" s="26">
        <v>372191</v>
      </c>
      <c r="S187" s="41" t="s">
        <v>139</v>
      </c>
      <c r="T187" s="51"/>
      <c r="U187" s="51"/>
      <c r="V187" s="51"/>
      <c r="W187" s="51"/>
      <c r="X187" s="51"/>
      <c r="Y187" s="51"/>
      <c r="Z187" s="51"/>
      <c r="AA187" s="51"/>
      <c r="AB187" s="55"/>
    </row>
    <row r="188" spans="1:28" s="2" customFormat="1">
      <c r="A188" s="20">
        <v>372</v>
      </c>
      <c r="B188" s="21" t="s">
        <v>140</v>
      </c>
      <c r="C188" s="22">
        <f>C187</f>
        <v>0</v>
      </c>
      <c r="D188" s="22">
        <f t="shared" ref="D188:I188" si="178">D187</f>
        <v>0</v>
      </c>
      <c r="E188" s="22">
        <f t="shared" si="178"/>
        <v>0</v>
      </c>
      <c r="F188" s="22">
        <f t="shared" si="178"/>
        <v>0</v>
      </c>
      <c r="G188" s="24">
        <f t="shared" si="178"/>
        <v>0</v>
      </c>
      <c r="H188" s="22">
        <f t="shared" si="178"/>
        <v>0</v>
      </c>
      <c r="I188" s="22">
        <f t="shared" si="178"/>
        <v>0</v>
      </c>
      <c r="J188" s="20">
        <v>372</v>
      </c>
      <c r="K188" s="21" t="s">
        <v>140</v>
      </c>
      <c r="L188" s="22">
        <f>L187</f>
        <v>0</v>
      </c>
      <c r="M188" s="22">
        <f t="shared" ref="M188:Q188" si="179">M187</f>
        <v>0</v>
      </c>
      <c r="N188" s="22">
        <f t="shared" si="179"/>
        <v>0</v>
      </c>
      <c r="O188" s="22">
        <f t="shared" si="179"/>
        <v>0</v>
      </c>
      <c r="P188" s="22">
        <f t="shared" si="179"/>
        <v>0</v>
      </c>
      <c r="Q188" s="22">
        <f t="shared" si="179"/>
        <v>0</v>
      </c>
      <c r="R188" s="20">
        <v>372</v>
      </c>
      <c r="S188" s="42" t="s">
        <v>140</v>
      </c>
      <c r="T188" s="51">
        <f>T187</f>
        <v>0</v>
      </c>
      <c r="U188" s="51">
        <f t="shared" ref="U188:AB188" si="180">U187</f>
        <v>0</v>
      </c>
      <c r="V188" s="51">
        <f t="shared" si="180"/>
        <v>0</v>
      </c>
      <c r="W188" s="51">
        <f t="shared" si="180"/>
        <v>0</v>
      </c>
      <c r="X188" s="51">
        <f t="shared" si="180"/>
        <v>0</v>
      </c>
      <c r="Y188" s="51">
        <f t="shared" si="180"/>
        <v>0</v>
      </c>
      <c r="Z188" s="51">
        <f t="shared" si="180"/>
        <v>0</v>
      </c>
      <c r="AA188" s="51">
        <f t="shared" si="180"/>
        <v>0</v>
      </c>
      <c r="AB188" s="55">
        <f t="shared" si="180"/>
        <v>0</v>
      </c>
    </row>
    <row r="189" spans="1:28" s="27" customFormat="1">
      <c r="A189" s="26">
        <v>381191</v>
      </c>
      <c r="B189" s="19" t="s">
        <v>141</v>
      </c>
      <c r="C189" s="13"/>
      <c r="D189" s="13"/>
      <c r="E189" s="13"/>
      <c r="F189" s="13">
        <f t="shared" si="156"/>
        <v>0</v>
      </c>
      <c r="G189" s="12"/>
      <c r="H189" s="13"/>
      <c r="I189" s="13"/>
      <c r="J189" s="26">
        <v>381191</v>
      </c>
      <c r="K189" s="19" t="s">
        <v>141</v>
      </c>
      <c r="L189" s="13"/>
      <c r="M189" s="13"/>
      <c r="N189" s="13"/>
      <c r="O189" s="13"/>
      <c r="P189" s="13"/>
      <c r="Q189" s="13"/>
      <c r="R189" s="26">
        <v>381191</v>
      </c>
      <c r="S189" s="41" t="s">
        <v>141</v>
      </c>
      <c r="T189" s="50"/>
      <c r="U189" s="50"/>
      <c r="V189" s="50"/>
      <c r="W189" s="50"/>
      <c r="X189" s="50"/>
      <c r="Y189" s="50"/>
      <c r="Z189" s="50"/>
      <c r="AA189" s="50"/>
      <c r="AB189" s="54"/>
    </row>
    <row r="190" spans="1:28" s="2" customFormat="1">
      <c r="A190" s="20">
        <v>381</v>
      </c>
      <c r="B190" s="21" t="s">
        <v>142</v>
      </c>
      <c r="C190" s="22">
        <f>C189</f>
        <v>0</v>
      </c>
      <c r="D190" s="22">
        <f t="shared" ref="D190:I190" si="181">D189</f>
        <v>0</v>
      </c>
      <c r="E190" s="22">
        <f t="shared" si="181"/>
        <v>0</v>
      </c>
      <c r="F190" s="22">
        <f t="shared" si="181"/>
        <v>0</v>
      </c>
      <c r="G190" s="24">
        <f t="shared" si="181"/>
        <v>0</v>
      </c>
      <c r="H190" s="22">
        <f t="shared" si="181"/>
        <v>0</v>
      </c>
      <c r="I190" s="22">
        <f t="shared" si="181"/>
        <v>0</v>
      </c>
      <c r="J190" s="20">
        <v>381</v>
      </c>
      <c r="K190" s="21" t="s">
        <v>142</v>
      </c>
      <c r="L190" s="13">
        <f>L189</f>
        <v>0</v>
      </c>
      <c r="M190" s="13">
        <f t="shared" ref="M190:Q190" si="182">M189</f>
        <v>0</v>
      </c>
      <c r="N190" s="13">
        <f t="shared" si="182"/>
        <v>0</v>
      </c>
      <c r="O190" s="13">
        <f t="shared" si="182"/>
        <v>0</v>
      </c>
      <c r="P190" s="13">
        <f t="shared" si="182"/>
        <v>0</v>
      </c>
      <c r="Q190" s="13">
        <f t="shared" si="182"/>
        <v>0</v>
      </c>
      <c r="R190" s="20">
        <v>381</v>
      </c>
      <c r="S190" s="42" t="s">
        <v>142</v>
      </c>
      <c r="T190" s="50">
        <f>T189</f>
        <v>0</v>
      </c>
      <c r="U190" s="50">
        <f t="shared" ref="U190:AB190" si="183">U189</f>
        <v>0</v>
      </c>
      <c r="V190" s="50">
        <f t="shared" si="183"/>
        <v>0</v>
      </c>
      <c r="W190" s="50">
        <f t="shared" si="183"/>
        <v>0</v>
      </c>
      <c r="X190" s="50">
        <f t="shared" si="183"/>
        <v>0</v>
      </c>
      <c r="Y190" s="50">
        <f t="shared" si="183"/>
        <v>0</v>
      </c>
      <c r="Z190" s="50">
        <f t="shared" si="183"/>
        <v>0</v>
      </c>
      <c r="AA190" s="50">
        <f t="shared" si="183"/>
        <v>0</v>
      </c>
      <c r="AB190" s="54">
        <f t="shared" si="183"/>
        <v>0</v>
      </c>
    </row>
    <row r="191" spans="1:28" s="27" customFormat="1">
      <c r="A191" s="26"/>
      <c r="B191" s="19"/>
      <c r="C191" s="13"/>
      <c r="D191" s="13"/>
      <c r="E191" s="13"/>
      <c r="F191" s="13"/>
      <c r="G191" s="12"/>
      <c r="H191" s="13"/>
      <c r="I191" s="13"/>
      <c r="J191" s="26"/>
      <c r="K191" s="19"/>
      <c r="L191" s="22"/>
      <c r="M191" s="22"/>
      <c r="N191" s="22"/>
      <c r="O191" s="22"/>
      <c r="P191" s="22"/>
      <c r="Q191" s="22"/>
      <c r="R191" s="26"/>
      <c r="S191" s="41"/>
      <c r="T191" s="51"/>
      <c r="U191" s="51"/>
      <c r="V191" s="51"/>
      <c r="W191" s="51"/>
      <c r="X191" s="51"/>
      <c r="Y191" s="51"/>
      <c r="Z191" s="51"/>
      <c r="AA191" s="51"/>
      <c r="AB191" s="55"/>
    </row>
    <row r="192" spans="1:28">
      <c r="A192" s="20"/>
      <c r="B192" s="21"/>
      <c r="C192" s="22"/>
      <c r="D192" s="22"/>
      <c r="E192" s="22"/>
      <c r="F192" s="22"/>
      <c r="G192" s="24"/>
      <c r="H192" s="22"/>
      <c r="I192" s="22"/>
      <c r="J192" s="20"/>
      <c r="K192" s="21"/>
      <c r="L192" s="22"/>
      <c r="M192" s="22"/>
      <c r="N192" s="22"/>
      <c r="O192" s="22"/>
      <c r="P192" s="22"/>
      <c r="Q192" s="22"/>
      <c r="R192" s="20"/>
      <c r="S192" s="42"/>
      <c r="T192" s="51"/>
      <c r="U192" s="51"/>
      <c r="V192" s="51"/>
      <c r="W192" s="51"/>
      <c r="X192" s="51"/>
      <c r="Y192" s="51"/>
      <c r="Z192" s="51"/>
      <c r="AA192" s="51"/>
      <c r="AB192" s="55"/>
    </row>
    <row r="193" spans="1:28" s="2" customFormat="1">
      <c r="A193" s="20">
        <v>3</v>
      </c>
      <c r="B193" s="21" t="s">
        <v>138</v>
      </c>
      <c r="C193" s="22">
        <f t="shared" ref="C193:I193" si="184">C43+C49+C53+C75+C94+C147+C150+C176+C178+C186+C188+C190</f>
        <v>1592300</v>
      </c>
      <c r="D193" s="22">
        <f t="shared" si="184"/>
        <v>3235500</v>
      </c>
      <c r="E193" s="22">
        <f t="shared" si="184"/>
        <v>4647800</v>
      </c>
      <c r="F193" s="22">
        <f t="shared" si="184"/>
        <v>6320200</v>
      </c>
      <c r="G193" s="24">
        <f t="shared" si="184"/>
        <v>0</v>
      </c>
      <c r="H193" s="22">
        <f t="shared" si="184"/>
        <v>6442600</v>
      </c>
      <c r="I193" s="22">
        <f t="shared" si="184"/>
        <v>6568000</v>
      </c>
      <c r="J193" s="20">
        <v>3</v>
      </c>
      <c r="K193" s="21" t="s">
        <v>138</v>
      </c>
      <c r="L193" s="22">
        <f t="shared" ref="L193:Q193" si="185">L43+L49+L53+L75+L94+L147+L150+L176+L178+L186+L188+L190</f>
        <v>5475000</v>
      </c>
      <c r="M193" s="22">
        <f t="shared" si="185"/>
        <v>8000</v>
      </c>
      <c r="N193" s="22">
        <f t="shared" si="185"/>
        <v>510000</v>
      </c>
      <c r="O193" s="22">
        <f t="shared" si="185"/>
        <v>100000</v>
      </c>
      <c r="P193" s="22">
        <f t="shared" si="185"/>
        <v>7000</v>
      </c>
      <c r="Q193" s="22">
        <f t="shared" si="185"/>
        <v>0</v>
      </c>
      <c r="R193" s="20">
        <v>3</v>
      </c>
      <c r="S193" s="42" t="s">
        <v>138</v>
      </c>
      <c r="T193" s="51">
        <f t="shared" ref="T193:AB193" si="186">T43+T49+T53+T75+T94+T147+T150+T176+T178+T186+T188+T190</f>
        <v>26500</v>
      </c>
      <c r="U193" s="51">
        <f t="shared" si="186"/>
        <v>1000</v>
      </c>
      <c r="V193" s="51">
        <f t="shared" si="186"/>
        <v>54000</v>
      </c>
      <c r="W193" s="51">
        <f t="shared" si="186"/>
        <v>2500</v>
      </c>
      <c r="X193" s="51">
        <f t="shared" si="186"/>
        <v>11000</v>
      </c>
      <c r="Y193" s="51">
        <f t="shared" si="186"/>
        <v>30000</v>
      </c>
      <c r="Z193" s="51">
        <f t="shared" si="186"/>
        <v>50000</v>
      </c>
      <c r="AA193" s="51">
        <f t="shared" si="186"/>
        <v>13200</v>
      </c>
      <c r="AB193" s="55">
        <f t="shared" si="186"/>
        <v>32000</v>
      </c>
    </row>
    <row r="194" spans="1:28">
      <c r="A194" s="26"/>
      <c r="B194" s="19"/>
      <c r="C194" s="13"/>
      <c r="D194" s="13"/>
      <c r="E194" s="13"/>
      <c r="F194" s="13"/>
      <c r="H194" s="13"/>
      <c r="I194" s="13"/>
      <c r="J194" s="26"/>
      <c r="K194" s="19"/>
      <c r="L194" s="13"/>
      <c r="M194" s="13"/>
      <c r="N194" s="13"/>
      <c r="O194" s="13"/>
      <c r="P194" s="13"/>
      <c r="Q194" s="13"/>
      <c r="R194" s="26"/>
      <c r="S194" s="41"/>
      <c r="T194" s="50"/>
      <c r="U194" s="50"/>
      <c r="V194" s="50"/>
      <c r="W194" s="50"/>
      <c r="X194" s="50"/>
      <c r="Y194" s="50"/>
      <c r="Z194" s="50"/>
      <c r="AA194" s="50"/>
      <c r="AB194" s="54"/>
    </row>
    <row r="195" spans="1:28">
      <c r="A195" s="20"/>
      <c r="B195" s="21"/>
      <c r="C195" s="22"/>
      <c r="D195" s="22"/>
      <c r="E195" s="22"/>
      <c r="F195" s="22"/>
      <c r="G195" s="24"/>
      <c r="H195" s="22"/>
      <c r="I195" s="22"/>
      <c r="J195" s="20"/>
      <c r="K195" s="21"/>
      <c r="L195" s="13"/>
      <c r="M195" s="13"/>
      <c r="N195" s="13"/>
      <c r="O195" s="13"/>
      <c r="P195" s="13"/>
      <c r="Q195" s="13"/>
      <c r="R195" s="20"/>
      <c r="S195" s="42"/>
      <c r="T195" s="50"/>
      <c r="U195" s="50"/>
      <c r="V195" s="50"/>
      <c r="W195" s="50"/>
      <c r="X195" s="50"/>
      <c r="Y195" s="50"/>
      <c r="Z195" s="50"/>
      <c r="AA195" s="50"/>
      <c r="AB195" s="54"/>
    </row>
    <row r="196" spans="1:28">
      <c r="A196" s="26"/>
      <c r="B196" s="19"/>
      <c r="C196" s="13"/>
      <c r="D196" s="13"/>
      <c r="E196" s="13"/>
      <c r="F196" s="13"/>
      <c r="H196" s="13"/>
      <c r="I196" s="13"/>
      <c r="J196" s="26"/>
      <c r="K196" s="19"/>
      <c r="L196" s="13"/>
      <c r="M196" s="13"/>
      <c r="N196" s="13"/>
      <c r="O196" s="13"/>
      <c r="P196" s="13"/>
      <c r="Q196" s="13"/>
      <c r="R196" s="26"/>
      <c r="S196" s="41"/>
      <c r="T196" s="50"/>
      <c r="U196" s="50"/>
      <c r="V196" s="50"/>
      <c r="W196" s="50"/>
      <c r="X196" s="50"/>
      <c r="Y196" s="50"/>
      <c r="Z196" s="50"/>
      <c r="AA196" s="50"/>
      <c r="AB196" s="54"/>
    </row>
    <row r="197" spans="1:28">
      <c r="A197" s="26"/>
      <c r="B197" s="19"/>
      <c r="C197" s="13"/>
      <c r="D197" s="13"/>
      <c r="E197" s="13"/>
      <c r="F197" s="13"/>
      <c r="H197" s="13"/>
      <c r="I197" s="13"/>
      <c r="J197" s="26"/>
      <c r="K197" s="19"/>
      <c r="L197" s="13"/>
      <c r="M197" s="13"/>
      <c r="N197" s="13"/>
      <c r="O197" s="13"/>
      <c r="P197" s="13"/>
      <c r="Q197" s="13"/>
      <c r="R197" s="26"/>
      <c r="S197" s="41"/>
      <c r="T197" s="50"/>
      <c r="U197" s="50"/>
      <c r="V197" s="50"/>
      <c r="W197" s="50"/>
      <c r="X197" s="50"/>
      <c r="Y197" s="50"/>
      <c r="Z197" s="50"/>
      <c r="AA197" s="50"/>
      <c r="AB197" s="54"/>
    </row>
    <row r="198" spans="1:28">
      <c r="A198" s="26"/>
      <c r="B198" s="19"/>
      <c r="C198" s="13"/>
      <c r="D198" s="13"/>
      <c r="E198" s="13"/>
      <c r="F198" s="13"/>
      <c r="H198" s="13"/>
      <c r="I198" s="13"/>
      <c r="J198" s="26"/>
      <c r="K198" s="19"/>
      <c r="L198" s="22">
        <f>L188+L192</f>
        <v>0</v>
      </c>
      <c r="M198" s="22">
        <f t="shared" ref="M198:Q198" si="187">M188+M192</f>
        <v>0</v>
      </c>
      <c r="N198" s="22">
        <f t="shared" si="187"/>
        <v>0</v>
      </c>
      <c r="O198" s="22">
        <f t="shared" si="187"/>
        <v>0</v>
      </c>
      <c r="P198" s="22">
        <f t="shared" si="187"/>
        <v>0</v>
      </c>
      <c r="Q198" s="22">
        <f t="shared" si="187"/>
        <v>0</v>
      </c>
      <c r="R198" s="26"/>
      <c r="S198" s="41"/>
      <c r="T198" s="51">
        <f>T188+T192</f>
        <v>0</v>
      </c>
      <c r="U198" s="51">
        <f t="shared" ref="U198:AB198" si="188">U188+U192</f>
        <v>0</v>
      </c>
      <c r="V198" s="51"/>
      <c r="W198" s="51"/>
      <c r="X198" s="51">
        <f t="shared" si="188"/>
        <v>0</v>
      </c>
      <c r="Y198" s="51">
        <f t="shared" si="188"/>
        <v>0</v>
      </c>
      <c r="Z198" s="51">
        <f t="shared" si="188"/>
        <v>0</v>
      </c>
      <c r="AA198" s="51"/>
      <c r="AB198" s="55">
        <f t="shared" si="188"/>
        <v>0</v>
      </c>
    </row>
    <row r="199" spans="1:28">
      <c r="A199" s="64" t="str">
        <f>A1</f>
        <v>MEDICINSKA ŠKOLA BJELOVAR</v>
      </c>
      <c r="B199" s="64"/>
      <c r="C199" s="64"/>
      <c r="D199" s="64"/>
      <c r="J199" s="64" t="str">
        <f>A1</f>
        <v>MEDICINSKA ŠKOLA BJELOVAR</v>
      </c>
      <c r="K199" s="64"/>
      <c r="L199" s="64"/>
      <c r="M199" s="64"/>
      <c r="N199" s="8"/>
      <c r="O199" s="8"/>
      <c r="P199" s="12"/>
      <c r="Q199" s="8"/>
      <c r="R199" s="64" t="str">
        <f>A1</f>
        <v>MEDICINSKA ŠKOLA BJELOVAR</v>
      </c>
      <c r="S199" s="64"/>
      <c r="T199" s="64"/>
      <c r="U199" s="64"/>
      <c r="V199" s="53"/>
      <c r="W199" s="53"/>
      <c r="Z199" s="52"/>
      <c r="AA199" s="52"/>
    </row>
    <row r="200" spans="1:28">
      <c r="A200" s="65" t="str">
        <f>A2</f>
        <v>BJELOVAR, POLJANA DR. FRANJE TUĐMANA 8</v>
      </c>
      <c r="B200" s="65"/>
      <c r="C200" s="65"/>
      <c r="D200" s="65"/>
      <c r="I200" s="33" t="s">
        <v>171</v>
      </c>
      <c r="J200" s="65" t="str">
        <f>A2</f>
        <v>BJELOVAR, POLJANA DR. FRANJE TUĐMANA 8</v>
      </c>
      <c r="K200" s="65"/>
      <c r="L200" s="65"/>
      <c r="M200" s="65"/>
      <c r="N200" s="8"/>
      <c r="O200" s="8"/>
      <c r="P200" s="12"/>
      <c r="Q200" s="32" t="str">
        <f>I200</f>
        <v>str. 7</v>
      </c>
      <c r="R200" s="65" t="str">
        <f>A2</f>
        <v>BJELOVAR, POLJANA DR. FRANJE TUĐMANA 8</v>
      </c>
      <c r="S200" s="65"/>
      <c r="T200" s="65"/>
      <c r="U200" s="65"/>
      <c r="V200" s="53"/>
      <c r="W200" s="53"/>
      <c r="Z200" s="52"/>
      <c r="AA200" s="52"/>
      <c r="AB200" s="57" t="str">
        <f>Q200</f>
        <v>str. 7</v>
      </c>
    </row>
    <row r="201" spans="1:28">
      <c r="A201" s="25"/>
      <c r="B201" s="66" t="str">
        <f>B3</f>
        <v>PLAN PRIHODA I RASHODA ZA 2018. I PROJEKCIJE PRIHODA I RASHODA ZA 2019. I 2020. GODINU</v>
      </c>
      <c r="C201" s="66"/>
      <c r="D201" s="66"/>
      <c r="E201" s="66"/>
      <c r="F201" s="66"/>
      <c r="G201" s="66"/>
      <c r="H201" s="66"/>
      <c r="I201" s="66"/>
      <c r="J201" s="28"/>
      <c r="K201" s="66" t="str">
        <f>B3</f>
        <v>PLAN PRIHODA I RASHODA ZA 2018. I PROJEKCIJE PRIHODA I RASHODA ZA 2019. I 2020. GODINU</v>
      </c>
      <c r="L201" s="66"/>
      <c r="M201" s="66"/>
      <c r="N201" s="66"/>
      <c r="O201" s="66"/>
      <c r="P201" s="66"/>
      <c r="Q201" s="66"/>
      <c r="R201" s="28"/>
      <c r="S201" s="66" t="str">
        <f>B3</f>
        <v>PLAN PRIHODA I RASHODA ZA 2018. I PROJEKCIJE PRIHODA I RASHODA ZA 2019. I 2020. GODINU</v>
      </c>
      <c r="T201" s="66"/>
      <c r="U201" s="66"/>
      <c r="V201" s="66"/>
      <c r="W201" s="66"/>
      <c r="X201" s="66"/>
      <c r="Y201" s="66"/>
      <c r="Z201" s="66"/>
      <c r="AA201" s="66"/>
      <c r="AB201" s="66"/>
    </row>
    <row r="202" spans="1:28">
      <c r="J202" s="1"/>
      <c r="K202" s="3"/>
      <c r="L202" s="8"/>
      <c r="M202" s="8"/>
      <c r="N202" s="8"/>
      <c r="O202" s="8"/>
      <c r="P202" s="12"/>
      <c r="Q202" s="8"/>
      <c r="R202" s="1"/>
      <c r="Z202" s="52"/>
      <c r="AA202" s="52"/>
    </row>
    <row r="203" spans="1:28" ht="15" customHeight="1">
      <c r="A203" s="4"/>
      <c r="B203" s="10"/>
      <c r="C203" s="67" t="str">
        <f>C5</f>
        <v>P L A N    U K U P N O</v>
      </c>
      <c r="D203" s="68"/>
      <c r="E203" s="68"/>
      <c r="F203" s="69"/>
      <c r="H203" s="15" t="s">
        <v>26</v>
      </c>
      <c r="I203" s="13" t="s">
        <v>26</v>
      </c>
      <c r="J203" s="4"/>
      <c r="K203" s="10"/>
      <c r="L203" s="73" t="str">
        <f>L5</f>
        <v>DRŽAVNI PRORAČUN</v>
      </c>
      <c r="M203" s="72"/>
      <c r="N203" s="70" t="str">
        <f>N5</f>
        <v>ŽUPANIJSKI PRORAČUN</v>
      </c>
      <c r="O203" s="71"/>
      <c r="P203" s="71"/>
      <c r="Q203" s="72"/>
      <c r="R203" s="4"/>
      <c r="S203" s="39"/>
      <c r="T203" s="74" t="str">
        <f>T5</f>
        <v>VLASTITI PRIHODI</v>
      </c>
      <c r="U203" s="75"/>
      <c r="V203" s="75"/>
      <c r="W203" s="75"/>
      <c r="X203" s="76"/>
      <c r="Y203" s="75" t="str">
        <f>Y5</f>
        <v>OSTALI PRIHODI</v>
      </c>
      <c r="Z203" s="75"/>
      <c r="AA203" s="75"/>
      <c r="AB203" s="76"/>
    </row>
    <row r="204" spans="1:28" ht="15.75">
      <c r="A204" s="7" t="s">
        <v>7</v>
      </c>
      <c r="B204" s="11" t="s">
        <v>8</v>
      </c>
      <c r="C204" s="61" t="str">
        <f>C6</f>
        <v>2 0 1 8.</v>
      </c>
      <c r="D204" s="62"/>
      <c r="E204" s="62"/>
      <c r="F204" s="63"/>
      <c r="H204" s="14" t="str">
        <f>H6</f>
        <v>2019.</v>
      </c>
      <c r="I204" s="14" t="str">
        <f>I6</f>
        <v>2020.</v>
      </c>
      <c r="J204" s="7" t="s">
        <v>7</v>
      </c>
      <c r="K204" s="11" t="s">
        <v>8</v>
      </c>
      <c r="L204" s="35" t="str">
        <f>L6</f>
        <v>DRŽ. PROR.</v>
      </c>
      <c r="M204" s="35" t="str">
        <f t="shared" ref="M204:Q204" si="189">M6</f>
        <v>VLASTITI</v>
      </c>
      <c r="N204" s="35" t="str">
        <f t="shared" si="189"/>
        <v>DECENTRALIZ.</v>
      </c>
      <c r="O204" s="35" t="str">
        <f t="shared" si="189"/>
        <v>TEK. I INV. ODR.</v>
      </c>
      <c r="P204" s="35" t="str">
        <f t="shared" si="189"/>
        <v>NATJEC.</v>
      </c>
      <c r="Q204" s="35" t="str">
        <f t="shared" si="189"/>
        <v>OSTALO</v>
      </c>
      <c r="R204" s="7" t="s">
        <v>7</v>
      </c>
      <c r="S204" s="11" t="s">
        <v>8</v>
      </c>
      <c r="T204" s="45" t="str">
        <f>T6</f>
        <v>ZAKUP</v>
      </c>
      <c r="U204" s="45" t="str">
        <f t="shared" ref="U204:AB204" si="190">U6</f>
        <v>KAM. I ŠTETE</v>
      </c>
      <c r="V204" s="45" t="str">
        <f t="shared" si="190"/>
        <v>ŠKOLARINA</v>
      </c>
      <c r="W204" s="45" t="str">
        <f t="shared" si="190"/>
        <v>OSTALO</v>
      </c>
      <c r="X204" s="45" t="str">
        <f t="shared" si="190"/>
        <v>VOĆE</v>
      </c>
      <c r="Y204" s="45" t="str">
        <f t="shared" si="190"/>
        <v>KAZALIŠTE</v>
      </c>
      <c r="Z204" s="45" t="str">
        <f t="shared" si="190"/>
        <v>IZLETI</v>
      </c>
      <c r="AA204" s="45" t="str">
        <f t="shared" si="190"/>
        <v>PROJEKT</v>
      </c>
      <c r="AB204" s="58" t="str">
        <f t="shared" si="190"/>
        <v>OSTALO</v>
      </c>
    </row>
    <row r="205" spans="1:28">
      <c r="A205" s="5"/>
      <c r="B205" s="16"/>
      <c r="C205" s="17" t="str">
        <f>C7</f>
        <v>I - III</v>
      </c>
      <c r="D205" s="17" t="str">
        <f t="shared" ref="D205:F205" si="191">D7</f>
        <v>I - VI</v>
      </c>
      <c r="E205" s="17" t="str">
        <f t="shared" si="191"/>
        <v>I - IX</v>
      </c>
      <c r="F205" s="17" t="str">
        <f t="shared" si="191"/>
        <v>2018.</v>
      </c>
      <c r="H205" s="17" t="str">
        <f>H7</f>
        <v>2019.</v>
      </c>
      <c r="I205" s="17" t="str">
        <f>I7</f>
        <v>2020.</v>
      </c>
      <c r="J205" s="5"/>
      <c r="K205" s="16"/>
      <c r="L205" s="36" t="str">
        <f>L7</f>
        <v>2018.</v>
      </c>
      <c r="M205" s="36" t="str">
        <f t="shared" ref="M205:Q205" si="192">M7</f>
        <v>2018.</v>
      </c>
      <c r="N205" s="36" t="str">
        <f t="shared" si="192"/>
        <v>2018.</v>
      </c>
      <c r="O205" s="36" t="str">
        <f t="shared" si="192"/>
        <v>2018.</v>
      </c>
      <c r="P205" s="36" t="str">
        <f t="shared" si="192"/>
        <v>2018.</v>
      </c>
      <c r="Q205" s="36" t="str">
        <f t="shared" si="192"/>
        <v>2018.</v>
      </c>
      <c r="R205" s="5"/>
      <c r="S205" s="40"/>
      <c r="T205" s="48" t="str">
        <f>T7</f>
        <v>2018.</v>
      </c>
      <c r="U205" s="48" t="str">
        <f t="shared" ref="U205:AB205" si="193">U7</f>
        <v>2018.</v>
      </c>
      <c r="V205" s="48" t="str">
        <f t="shared" si="193"/>
        <v>2018.</v>
      </c>
      <c r="W205" s="48" t="str">
        <f t="shared" si="193"/>
        <v>2018.</v>
      </c>
      <c r="X205" s="48" t="str">
        <f t="shared" si="193"/>
        <v>2018.</v>
      </c>
      <c r="Y205" s="48" t="str">
        <f t="shared" si="193"/>
        <v>2018.</v>
      </c>
      <c r="Z205" s="48" t="str">
        <f t="shared" si="193"/>
        <v>2018.</v>
      </c>
      <c r="AA205" s="48" t="str">
        <f t="shared" si="193"/>
        <v>2018.</v>
      </c>
      <c r="AB205" s="59" t="str">
        <f t="shared" si="193"/>
        <v>2018.</v>
      </c>
    </row>
    <row r="206" spans="1:28">
      <c r="A206" s="18">
        <v>422111</v>
      </c>
      <c r="B206" s="19" t="s">
        <v>143</v>
      </c>
      <c r="C206" s="13">
        <v>2500</v>
      </c>
      <c r="D206" s="13">
        <v>5000</v>
      </c>
      <c r="E206" s="13">
        <v>10000</v>
      </c>
      <c r="F206" s="13">
        <f>L206+M206+N206+O206+P206+Q206+T206+U206+V206+W206+X206+Y206+Z206+AA206+AB206</f>
        <v>10000</v>
      </c>
      <c r="H206" s="13">
        <v>10000</v>
      </c>
      <c r="I206" s="13">
        <v>10000</v>
      </c>
      <c r="J206" s="18">
        <v>422111</v>
      </c>
      <c r="K206" s="19" t="s">
        <v>143</v>
      </c>
      <c r="L206" s="34"/>
      <c r="M206" s="34"/>
      <c r="N206" s="34"/>
      <c r="O206" s="34"/>
      <c r="P206" s="34"/>
      <c r="Q206" s="34"/>
      <c r="R206" s="18">
        <v>422111</v>
      </c>
      <c r="S206" s="41" t="s">
        <v>143</v>
      </c>
      <c r="T206" s="49">
        <v>10000</v>
      </c>
      <c r="U206" s="49"/>
      <c r="V206" s="49"/>
      <c r="W206" s="49"/>
      <c r="X206" s="49"/>
      <c r="Y206" s="49"/>
      <c r="Z206" s="49"/>
      <c r="AA206" s="49"/>
      <c r="AB206" s="60"/>
    </row>
    <row r="207" spans="1:28">
      <c r="A207" s="26">
        <v>422121</v>
      </c>
      <c r="B207" s="19" t="s">
        <v>144</v>
      </c>
      <c r="C207" s="13">
        <v>2000</v>
      </c>
      <c r="D207" s="13">
        <v>4000</v>
      </c>
      <c r="E207" s="13">
        <v>6000</v>
      </c>
      <c r="F207" s="13">
        <f t="shared" ref="F207:F223" si="194">L207+M207+N207+O207+P207+Q207+T207+U207+V207+W207+X207+Y207+Z207+AA207+AB207</f>
        <v>6000</v>
      </c>
      <c r="H207" s="13">
        <v>6000</v>
      </c>
      <c r="I207" s="13">
        <v>6000</v>
      </c>
      <c r="J207" s="26">
        <v>422121</v>
      </c>
      <c r="K207" s="19" t="s">
        <v>144</v>
      </c>
      <c r="L207" s="13"/>
      <c r="M207" s="13"/>
      <c r="N207" s="13"/>
      <c r="O207" s="13"/>
      <c r="P207" s="13"/>
      <c r="Q207" s="13"/>
      <c r="R207" s="26">
        <v>422121</v>
      </c>
      <c r="S207" s="41" t="s">
        <v>144</v>
      </c>
      <c r="T207" s="50"/>
      <c r="U207" s="50"/>
      <c r="V207" s="50">
        <v>6000</v>
      </c>
      <c r="W207" s="50"/>
      <c r="X207" s="50"/>
      <c r="Y207" s="50"/>
      <c r="Z207" s="50"/>
      <c r="AA207" s="50"/>
      <c r="AB207" s="54"/>
    </row>
    <row r="208" spans="1:28" s="27" customFormat="1">
      <c r="A208" s="26">
        <v>422191</v>
      </c>
      <c r="B208" s="19" t="s">
        <v>145</v>
      </c>
      <c r="C208" s="13"/>
      <c r="D208" s="13"/>
      <c r="E208" s="13"/>
      <c r="F208" s="13">
        <f t="shared" si="194"/>
        <v>0</v>
      </c>
      <c r="G208" s="12"/>
      <c r="H208" s="13"/>
      <c r="I208" s="13"/>
      <c r="J208" s="26">
        <v>422191</v>
      </c>
      <c r="K208" s="19" t="s">
        <v>145</v>
      </c>
      <c r="L208" s="22"/>
      <c r="M208" s="22"/>
      <c r="N208" s="22"/>
      <c r="O208" s="22"/>
      <c r="P208" s="22"/>
      <c r="Q208" s="22"/>
      <c r="R208" s="26">
        <v>422191</v>
      </c>
      <c r="S208" s="41" t="s">
        <v>145</v>
      </c>
      <c r="T208" s="51"/>
      <c r="U208" s="51"/>
      <c r="V208" s="51"/>
      <c r="W208" s="51"/>
      <c r="X208" s="51"/>
      <c r="Y208" s="51"/>
      <c r="Z208" s="51"/>
      <c r="AA208" s="51"/>
      <c r="AB208" s="55"/>
    </row>
    <row r="209" spans="1:28">
      <c r="A209" s="20">
        <v>4221</v>
      </c>
      <c r="B209" s="21" t="s">
        <v>146</v>
      </c>
      <c r="C209" s="22">
        <f>C206+C207+C208</f>
        <v>4500</v>
      </c>
      <c r="D209" s="22">
        <f t="shared" ref="D209:I209" si="195">D206+D207+D208</f>
        <v>9000</v>
      </c>
      <c r="E209" s="22">
        <f t="shared" si="195"/>
        <v>16000</v>
      </c>
      <c r="F209" s="22">
        <f t="shared" si="195"/>
        <v>16000</v>
      </c>
      <c r="G209" s="24">
        <f t="shared" si="195"/>
        <v>0</v>
      </c>
      <c r="H209" s="22">
        <f t="shared" si="195"/>
        <v>16000</v>
      </c>
      <c r="I209" s="22">
        <f t="shared" si="195"/>
        <v>16000</v>
      </c>
      <c r="J209" s="20">
        <v>4221</v>
      </c>
      <c r="K209" s="21" t="s">
        <v>146</v>
      </c>
      <c r="L209" s="13">
        <f>SUM(L206:L208)</f>
        <v>0</v>
      </c>
      <c r="M209" s="13">
        <f t="shared" ref="M209:Q209" si="196">SUM(M206:M208)</f>
        <v>0</v>
      </c>
      <c r="N209" s="13">
        <f t="shared" si="196"/>
        <v>0</v>
      </c>
      <c r="O209" s="13">
        <f t="shared" si="196"/>
        <v>0</v>
      </c>
      <c r="P209" s="13">
        <f t="shared" si="196"/>
        <v>0</v>
      </c>
      <c r="Q209" s="13">
        <f t="shared" si="196"/>
        <v>0</v>
      </c>
      <c r="R209" s="20">
        <v>4221</v>
      </c>
      <c r="S209" s="42" t="s">
        <v>146</v>
      </c>
      <c r="T209" s="51">
        <f>SUM(T206:T208)</f>
        <v>10000</v>
      </c>
      <c r="U209" s="51">
        <f t="shared" ref="U209:AB209" si="197">SUM(U206:U208)</f>
        <v>0</v>
      </c>
      <c r="V209" s="51">
        <f t="shared" si="197"/>
        <v>6000</v>
      </c>
      <c r="W209" s="51">
        <f t="shared" si="197"/>
        <v>0</v>
      </c>
      <c r="X209" s="51">
        <f t="shared" si="197"/>
        <v>0</v>
      </c>
      <c r="Y209" s="51">
        <f t="shared" si="197"/>
        <v>0</v>
      </c>
      <c r="Z209" s="51">
        <f t="shared" si="197"/>
        <v>0</v>
      </c>
      <c r="AA209" s="51">
        <f t="shared" si="197"/>
        <v>0</v>
      </c>
      <c r="AB209" s="55">
        <f t="shared" si="197"/>
        <v>0</v>
      </c>
    </row>
    <row r="210" spans="1:28">
      <c r="A210" s="26">
        <v>422211</v>
      </c>
      <c r="B210" s="19" t="s">
        <v>147</v>
      </c>
      <c r="C210" s="13">
        <v>500</v>
      </c>
      <c r="D210" s="13">
        <v>500</v>
      </c>
      <c r="E210" s="13">
        <v>1000</v>
      </c>
      <c r="F210" s="13">
        <f t="shared" si="194"/>
        <v>1000</v>
      </c>
      <c r="H210" s="13">
        <v>1000</v>
      </c>
      <c r="I210" s="13">
        <v>1000</v>
      </c>
      <c r="J210" s="26">
        <v>422211</v>
      </c>
      <c r="K210" s="19" t="s">
        <v>147</v>
      </c>
      <c r="L210" s="22"/>
      <c r="M210" s="22"/>
      <c r="N210" s="22"/>
      <c r="O210" s="22"/>
      <c r="P210" s="22"/>
      <c r="Q210" s="22"/>
      <c r="R210" s="26">
        <v>422211</v>
      </c>
      <c r="S210" s="41" t="s">
        <v>147</v>
      </c>
      <c r="T210" s="50"/>
      <c r="U210" s="50"/>
      <c r="V210" s="50">
        <v>1000</v>
      </c>
      <c r="W210" s="50"/>
      <c r="X210" s="50"/>
      <c r="Y210" s="50"/>
      <c r="Z210" s="50"/>
      <c r="AA210" s="50"/>
      <c r="AB210" s="54"/>
    </row>
    <row r="211" spans="1:28" s="27" customFormat="1">
      <c r="A211" s="26">
        <v>422221</v>
      </c>
      <c r="B211" s="19" t="s">
        <v>148</v>
      </c>
      <c r="C211" s="13">
        <v>500</v>
      </c>
      <c r="D211" s="13">
        <v>500</v>
      </c>
      <c r="E211" s="13">
        <v>1000</v>
      </c>
      <c r="F211" s="13">
        <f t="shared" si="194"/>
        <v>1000</v>
      </c>
      <c r="G211" s="12"/>
      <c r="H211" s="13">
        <v>1000</v>
      </c>
      <c r="I211" s="13">
        <v>1000</v>
      </c>
      <c r="J211" s="26">
        <v>422221</v>
      </c>
      <c r="K211" s="19" t="s">
        <v>148</v>
      </c>
      <c r="L211" s="13"/>
      <c r="M211" s="13"/>
      <c r="N211" s="13"/>
      <c r="O211" s="13"/>
      <c r="P211" s="13"/>
      <c r="Q211" s="13"/>
      <c r="R211" s="26">
        <v>422221</v>
      </c>
      <c r="S211" s="41" t="s">
        <v>148</v>
      </c>
      <c r="T211" s="50"/>
      <c r="U211" s="50"/>
      <c r="V211" s="50">
        <v>1000</v>
      </c>
      <c r="W211" s="50"/>
      <c r="X211" s="50"/>
      <c r="Y211" s="50"/>
      <c r="Z211" s="50"/>
      <c r="AA211" s="50"/>
      <c r="AB211" s="54"/>
    </row>
    <row r="212" spans="1:28">
      <c r="A212" s="26">
        <v>422291</v>
      </c>
      <c r="B212" s="19" t="s">
        <v>149</v>
      </c>
      <c r="C212" s="13"/>
      <c r="D212" s="13"/>
      <c r="E212" s="13"/>
      <c r="F212" s="13">
        <f t="shared" si="194"/>
        <v>0</v>
      </c>
      <c r="H212" s="13"/>
      <c r="I212" s="13"/>
      <c r="J212" s="26">
        <v>422291</v>
      </c>
      <c r="K212" s="19" t="s">
        <v>149</v>
      </c>
      <c r="L212" s="22"/>
      <c r="M212" s="22"/>
      <c r="N212" s="22"/>
      <c r="O212" s="22"/>
      <c r="P212" s="22"/>
      <c r="Q212" s="22"/>
      <c r="R212" s="26">
        <v>422291</v>
      </c>
      <c r="S212" s="41" t="s">
        <v>149</v>
      </c>
      <c r="T212" s="51"/>
      <c r="U212" s="51"/>
      <c r="V212" s="51"/>
      <c r="W212" s="51"/>
      <c r="X212" s="51"/>
      <c r="Y212" s="51"/>
      <c r="Z212" s="51"/>
      <c r="AA212" s="51"/>
      <c r="AB212" s="55"/>
    </row>
    <row r="213" spans="1:28" s="2" customFormat="1">
      <c r="A213" s="20">
        <v>4222</v>
      </c>
      <c r="B213" s="21" t="s">
        <v>150</v>
      </c>
      <c r="C213" s="22">
        <f>C210+C211+C212</f>
        <v>1000</v>
      </c>
      <c r="D213" s="22">
        <f t="shared" ref="D213:I213" si="198">D210+D211+D212</f>
        <v>1000</v>
      </c>
      <c r="E213" s="22">
        <f t="shared" si="198"/>
        <v>2000</v>
      </c>
      <c r="F213" s="22">
        <f t="shared" si="198"/>
        <v>2000</v>
      </c>
      <c r="G213" s="24">
        <f t="shared" si="198"/>
        <v>0</v>
      </c>
      <c r="H213" s="22">
        <f t="shared" si="198"/>
        <v>2000</v>
      </c>
      <c r="I213" s="22">
        <f t="shared" si="198"/>
        <v>2000</v>
      </c>
      <c r="J213" s="20">
        <v>4222</v>
      </c>
      <c r="K213" s="21" t="s">
        <v>150</v>
      </c>
      <c r="L213" s="13">
        <f>SUM(L210:L212)</f>
        <v>0</v>
      </c>
      <c r="M213" s="13">
        <f t="shared" ref="M213:Q213" si="199">SUM(M210:M212)</f>
        <v>0</v>
      </c>
      <c r="N213" s="13">
        <f t="shared" si="199"/>
        <v>0</v>
      </c>
      <c r="O213" s="13">
        <f t="shared" si="199"/>
        <v>0</v>
      </c>
      <c r="P213" s="13">
        <f t="shared" si="199"/>
        <v>0</v>
      </c>
      <c r="Q213" s="13">
        <f t="shared" si="199"/>
        <v>0</v>
      </c>
      <c r="R213" s="20">
        <v>4222</v>
      </c>
      <c r="S213" s="42" t="s">
        <v>150</v>
      </c>
      <c r="T213" s="51">
        <f>SUM(T210:T212)</f>
        <v>0</v>
      </c>
      <c r="U213" s="51">
        <f t="shared" ref="U213:AB213" si="200">SUM(U210:U212)</f>
        <v>0</v>
      </c>
      <c r="V213" s="51">
        <f t="shared" si="200"/>
        <v>2000</v>
      </c>
      <c r="W213" s="51">
        <f t="shared" si="200"/>
        <v>0</v>
      </c>
      <c r="X213" s="51">
        <f t="shared" si="200"/>
        <v>0</v>
      </c>
      <c r="Y213" s="51">
        <f t="shared" si="200"/>
        <v>0</v>
      </c>
      <c r="Z213" s="51">
        <f t="shared" si="200"/>
        <v>0</v>
      </c>
      <c r="AA213" s="51">
        <f t="shared" si="200"/>
        <v>0</v>
      </c>
      <c r="AB213" s="55">
        <f t="shared" si="200"/>
        <v>0</v>
      </c>
    </row>
    <row r="214" spans="1:28">
      <c r="A214" s="20">
        <v>4223</v>
      </c>
      <c r="B214" s="21" t="s">
        <v>162</v>
      </c>
      <c r="C214" s="22"/>
      <c r="D214" s="22">
        <v>3000</v>
      </c>
      <c r="E214" s="22">
        <v>3000</v>
      </c>
      <c r="F214" s="22">
        <f t="shared" si="194"/>
        <v>3000</v>
      </c>
      <c r="G214" s="24"/>
      <c r="H214" s="22">
        <v>3000</v>
      </c>
      <c r="I214" s="22">
        <v>3000</v>
      </c>
      <c r="J214" s="20">
        <v>4223</v>
      </c>
      <c r="K214" s="21" t="s">
        <v>162</v>
      </c>
      <c r="L214" s="22"/>
      <c r="M214" s="22"/>
      <c r="N214" s="22"/>
      <c r="O214" s="22"/>
      <c r="P214" s="22"/>
      <c r="Q214" s="22"/>
      <c r="R214" s="20">
        <v>4223</v>
      </c>
      <c r="S214" s="42" t="s">
        <v>162</v>
      </c>
      <c r="T214" s="51"/>
      <c r="U214" s="51"/>
      <c r="V214" s="51">
        <v>3000</v>
      </c>
      <c r="W214" s="51"/>
      <c r="X214" s="51"/>
      <c r="Y214" s="51"/>
      <c r="Z214" s="51"/>
      <c r="AA214" s="51"/>
      <c r="AB214" s="55"/>
    </row>
    <row r="215" spans="1:28" s="2" customFormat="1">
      <c r="A215" s="20">
        <v>4224</v>
      </c>
      <c r="B215" s="21" t="s">
        <v>163</v>
      </c>
      <c r="C215" s="22">
        <v>2000</v>
      </c>
      <c r="D215" s="22">
        <v>2000</v>
      </c>
      <c r="E215" s="22">
        <v>6000</v>
      </c>
      <c r="F215" s="22">
        <f t="shared" si="194"/>
        <v>6000</v>
      </c>
      <c r="G215" s="24"/>
      <c r="H215" s="22">
        <v>6000</v>
      </c>
      <c r="I215" s="22">
        <v>6000</v>
      </c>
      <c r="J215" s="20">
        <v>4224</v>
      </c>
      <c r="K215" s="21" t="s">
        <v>163</v>
      </c>
      <c r="L215" s="13"/>
      <c r="M215" s="13"/>
      <c r="N215" s="13"/>
      <c r="O215" s="13"/>
      <c r="P215" s="13"/>
      <c r="Q215" s="13"/>
      <c r="R215" s="20">
        <v>4224</v>
      </c>
      <c r="S215" s="42" t="s">
        <v>163</v>
      </c>
      <c r="T215" s="50"/>
      <c r="U215" s="50"/>
      <c r="V215" s="51">
        <v>6000</v>
      </c>
      <c r="W215" s="50"/>
      <c r="X215" s="50"/>
      <c r="Y215" s="50"/>
      <c r="Z215" s="50"/>
      <c r="AA215" s="50"/>
      <c r="AB215" s="54"/>
    </row>
    <row r="216" spans="1:28" s="2" customFormat="1">
      <c r="A216" s="20">
        <v>4226</v>
      </c>
      <c r="B216" s="21" t="s">
        <v>164</v>
      </c>
      <c r="C216" s="22"/>
      <c r="D216" s="22"/>
      <c r="E216" s="22"/>
      <c r="F216" s="22">
        <f t="shared" si="194"/>
        <v>0</v>
      </c>
      <c r="G216" s="24"/>
      <c r="H216" s="22"/>
      <c r="I216" s="22"/>
      <c r="J216" s="20">
        <v>4226</v>
      </c>
      <c r="K216" s="21" t="s">
        <v>164</v>
      </c>
      <c r="L216" s="22"/>
      <c r="M216" s="22"/>
      <c r="N216" s="22"/>
      <c r="O216" s="22"/>
      <c r="P216" s="22"/>
      <c r="Q216" s="22"/>
      <c r="R216" s="20">
        <v>4226</v>
      </c>
      <c r="S216" s="42" t="s">
        <v>164</v>
      </c>
      <c r="T216" s="51"/>
      <c r="U216" s="51"/>
      <c r="V216" s="51"/>
      <c r="W216" s="51"/>
      <c r="X216" s="51"/>
      <c r="Y216" s="51"/>
      <c r="Z216" s="51"/>
      <c r="AA216" s="51"/>
      <c r="AB216" s="55"/>
    </row>
    <row r="217" spans="1:28">
      <c r="A217" s="26">
        <v>422731</v>
      </c>
      <c r="B217" s="19" t="s">
        <v>161</v>
      </c>
      <c r="C217" s="13">
        <v>3000</v>
      </c>
      <c r="D217" s="13">
        <v>6000</v>
      </c>
      <c r="E217" s="13">
        <v>16500</v>
      </c>
      <c r="F217" s="13">
        <f t="shared" si="194"/>
        <v>16500</v>
      </c>
      <c r="H217" s="13">
        <v>16500</v>
      </c>
      <c r="I217" s="13">
        <v>16500</v>
      </c>
      <c r="J217" s="26">
        <v>422731</v>
      </c>
      <c r="K217" s="19" t="s">
        <v>161</v>
      </c>
      <c r="L217" s="13"/>
      <c r="M217" s="13"/>
      <c r="N217" s="13"/>
      <c r="O217" s="13"/>
      <c r="P217" s="13"/>
      <c r="Q217" s="13"/>
      <c r="R217" s="26">
        <v>422731</v>
      </c>
      <c r="S217" s="41" t="s">
        <v>161</v>
      </c>
      <c r="T217" s="50">
        <v>10000</v>
      </c>
      <c r="U217" s="50"/>
      <c r="V217" s="50">
        <v>4000</v>
      </c>
      <c r="W217" s="50">
        <v>2500</v>
      </c>
      <c r="X217" s="50"/>
      <c r="Y217" s="50"/>
      <c r="Z217" s="50"/>
      <c r="AA217" s="50"/>
      <c r="AB217" s="54"/>
    </row>
    <row r="218" spans="1:28">
      <c r="A218" s="20">
        <v>4227</v>
      </c>
      <c r="B218" s="21" t="s">
        <v>160</v>
      </c>
      <c r="C218" s="22">
        <f>C217</f>
        <v>3000</v>
      </c>
      <c r="D218" s="22">
        <f t="shared" ref="D218:I218" si="201">D217</f>
        <v>6000</v>
      </c>
      <c r="E218" s="22">
        <f t="shared" si="201"/>
        <v>16500</v>
      </c>
      <c r="F218" s="22">
        <f t="shared" si="201"/>
        <v>16500</v>
      </c>
      <c r="G218" s="24">
        <f t="shared" si="201"/>
        <v>0</v>
      </c>
      <c r="H218" s="22">
        <f t="shared" si="201"/>
        <v>16500</v>
      </c>
      <c r="I218" s="22">
        <f t="shared" si="201"/>
        <v>16500</v>
      </c>
      <c r="J218" s="20">
        <v>4227</v>
      </c>
      <c r="K218" s="21" t="s">
        <v>160</v>
      </c>
      <c r="L218" s="22">
        <f>L217</f>
        <v>0</v>
      </c>
      <c r="M218" s="22">
        <f t="shared" ref="M218:Q218" si="202">M217</f>
        <v>0</v>
      </c>
      <c r="N218" s="22">
        <f t="shared" si="202"/>
        <v>0</v>
      </c>
      <c r="O218" s="22">
        <f t="shared" si="202"/>
        <v>0</v>
      </c>
      <c r="P218" s="22">
        <f t="shared" si="202"/>
        <v>0</v>
      </c>
      <c r="Q218" s="22">
        <f t="shared" si="202"/>
        <v>0</v>
      </c>
      <c r="R218" s="20">
        <v>4227</v>
      </c>
      <c r="S218" s="42" t="s">
        <v>160</v>
      </c>
      <c r="T218" s="51">
        <f>T217</f>
        <v>10000</v>
      </c>
      <c r="U218" s="51">
        <f t="shared" ref="U218:AB218" si="203">U217</f>
        <v>0</v>
      </c>
      <c r="V218" s="51">
        <f t="shared" si="203"/>
        <v>4000</v>
      </c>
      <c r="W218" s="51">
        <f t="shared" si="203"/>
        <v>2500</v>
      </c>
      <c r="X218" s="51">
        <f t="shared" si="203"/>
        <v>0</v>
      </c>
      <c r="Y218" s="51">
        <f t="shared" si="203"/>
        <v>0</v>
      </c>
      <c r="Z218" s="51">
        <f t="shared" si="203"/>
        <v>0</v>
      </c>
      <c r="AA218" s="51">
        <f t="shared" si="203"/>
        <v>0</v>
      </c>
      <c r="AB218" s="55">
        <f t="shared" si="203"/>
        <v>0</v>
      </c>
    </row>
    <row r="219" spans="1:28">
      <c r="A219" s="20">
        <v>422</v>
      </c>
      <c r="B219" s="21" t="s">
        <v>159</v>
      </c>
      <c r="C219" s="22">
        <f>C209+C213+C214+C215+C216+C218</f>
        <v>10500</v>
      </c>
      <c r="D219" s="22">
        <f t="shared" ref="D219:I219" si="204">D209+D213+D214+D215+D216+D218</f>
        <v>21000</v>
      </c>
      <c r="E219" s="22">
        <f t="shared" si="204"/>
        <v>43500</v>
      </c>
      <c r="F219" s="22">
        <f t="shared" si="204"/>
        <v>43500</v>
      </c>
      <c r="G219" s="24">
        <f t="shared" si="204"/>
        <v>0</v>
      </c>
      <c r="H219" s="22">
        <f t="shared" si="204"/>
        <v>43500</v>
      </c>
      <c r="I219" s="22">
        <f t="shared" si="204"/>
        <v>43500</v>
      </c>
      <c r="J219" s="20">
        <v>422</v>
      </c>
      <c r="K219" s="21" t="s">
        <v>159</v>
      </c>
      <c r="L219" s="13">
        <f>L209+L213+L214+L215+L216+L218</f>
        <v>0</v>
      </c>
      <c r="M219" s="13">
        <f t="shared" ref="M219:Q219" si="205">M209+M213+M214+M215+M216+M218</f>
        <v>0</v>
      </c>
      <c r="N219" s="13">
        <f t="shared" si="205"/>
        <v>0</v>
      </c>
      <c r="O219" s="13">
        <f t="shared" si="205"/>
        <v>0</v>
      </c>
      <c r="P219" s="13">
        <f t="shared" si="205"/>
        <v>0</v>
      </c>
      <c r="Q219" s="13">
        <f t="shared" si="205"/>
        <v>0</v>
      </c>
      <c r="R219" s="20">
        <v>422</v>
      </c>
      <c r="S219" s="42" t="s">
        <v>159</v>
      </c>
      <c r="T219" s="51">
        <f>T209+T213+T214+T215+T216+T218</f>
        <v>20000</v>
      </c>
      <c r="U219" s="51">
        <f t="shared" ref="U219:AB219" si="206">U209+U213+U214+U215+U216+U218</f>
        <v>0</v>
      </c>
      <c r="V219" s="51">
        <f t="shared" si="206"/>
        <v>21000</v>
      </c>
      <c r="W219" s="51">
        <f t="shared" si="206"/>
        <v>2500</v>
      </c>
      <c r="X219" s="51">
        <f t="shared" si="206"/>
        <v>0</v>
      </c>
      <c r="Y219" s="51">
        <f t="shared" si="206"/>
        <v>0</v>
      </c>
      <c r="Z219" s="51">
        <f t="shared" si="206"/>
        <v>0</v>
      </c>
      <c r="AA219" s="51">
        <f t="shared" si="206"/>
        <v>0</v>
      </c>
      <c r="AB219" s="55">
        <f t="shared" si="206"/>
        <v>0</v>
      </c>
    </row>
    <row r="220" spans="1:28">
      <c r="A220" s="26">
        <v>424111</v>
      </c>
      <c r="B220" s="19" t="s">
        <v>158</v>
      </c>
      <c r="C220" s="13">
        <v>2500</v>
      </c>
      <c r="D220" s="13">
        <v>3000</v>
      </c>
      <c r="E220" s="13">
        <v>5500</v>
      </c>
      <c r="F220" s="13">
        <f t="shared" si="194"/>
        <v>5500</v>
      </c>
      <c r="H220" s="13">
        <v>5500</v>
      </c>
      <c r="I220" s="13">
        <v>5500</v>
      </c>
      <c r="J220" s="26">
        <v>424111</v>
      </c>
      <c r="K220" s="19" t="s">
        <v>158</v>
      </c>
      <c r="L220" s="22"/>
      <c r="M220" s="22"/>
      <c r="N220" s="22"/>
      <c r="O220" s="22"/>
      <c r="P220" s="22"/>
      <c r="Q220" s="22"/>
      <c r="R220" s="26">
        <v>424111</v>
      </c>
      <c r="S220" s="41" t="s">
        <v>158</v>
      </c>
      <c r="T220" s="50">
        <v>4500</v>
      </c>
      <c r="U220" s="50">
        <v>1000</v>
      </c>
      <c r="V220" s="50"/>
      <c r="W220" s="50"/>
      <c r="X220" s="50"/>
      <c r="Y220" s="50"/>
      <c r="Z220" s="50"/>
      <c r="AA220" s="50"/>
      <c r="AB220" s="54"/>
    </row>
    <row r="221" spans="1:28">
      <c r="A221" s="20">
        <v>424</v>
      </c>
      <c r="B221" s="21" t="s">
        <v>157</v>
      </c>
      <c r="C221" s="22">
        <f>C220</f>
        <v>2500</v>
      </c>
      <c r="D221" s="22">
        <f t="shared" ref="D221:I221" si="207">D220</f>
        <v>3000</v>
      </c>
      <c r="E221" s="22">
        <f t="shared" si="207"/>
        <v>5500</v>
      </c>
      <c r="F221" s="22">
        <f t="shared" si="207"/>
        <v>5500</v>
      </c>
      <c r="G221" s="24">
        <f t="shared" si="207"/>
        <v>0</v>
      </c>
      <c r="H221" s="22">
        <f t="shared" si="207"/>
        <v>5500</v>
      </c>
      <c r="I221" s="22">
        <f t="shared" si="207"/>
        <v>5500</v>
      </c>
      <c r="J221" s="20">
        <v>424</v>
      </c>
      <c r="K221" s="21" t="s">
        <v>157</v>
      </c>
      <c r="L221" s="22">
        <f>L220</f>
        <v>0</v>
      </c>
      <c r="M221" s="22">
        <f t="shared" ref="M221:Q221" si="208">M220</f>
        <v>0</v>
      </c>
      <c r="N221" s="22">
        <f t="shared" si="208"/>
        <v>0</v>
      </c>
      <c r="O221" s="22">
        <f t="shared" si="208"/>
        <v>0</v>
      </c>
      <c r="P221" s="22">
        <f t="shared" si="208"/>
        <v>0</v>
      </c>
      <c r="Q221" s="22">
        <f t="shared" si="208"/>
        <v>0</v>
      </c>
      <c r="R221" s="20">
        <v>424</v>
      </c>
      <c r="S221" s="42" t="s">
        <v>157</v>
      </c>
      <c r="T221" s="51">
        <f>T220</f>
        <v>4500</v>
      </c>
      <c r="U221" s="51">
        <f t="shared" ref="U221:AB221" si="209">U220</f>
        <v>1000</v>
      </c>
      <c r="V221" s="51">
        <f t="shared" si="209"/>
        <v>0</v>
      </c>
      <c r="W221" s="51">
        <f t="shared" si="209"/>
        <v>0</v>
      </c>
      <c r="X221" s="51">
        <f t="shared" si="209"/>
        <v>0</v>
      </c>
      <c r="Y221" s="51">
        <f t="shared" si="209"/>
        <v>0</v>
      </c>
      <c r="Z221" s="51">
        <f t="shared" si="209"/>
        <v>0</v>
      </c>
      <c r="AA221" s="51">
        <f t="shared" si="209"/>
        <v>0</v>
      </c>
      <c r="AB221" s="55">
        <f t="shared" si="209"/>
        <v>0</v>
      </c>
    </row>
    <row r="222" spans="1:28">
      <c r="A222" s="26">
        <v>426211</v>
      </c>
      <c r="B222" s="19" t="s">
        <v>154</v>
      </c>
      <c r="C222" s="13"/>
      <c r="D222" s="13"/>
      <c r="E222" s="13"/>
      <c r="F222" s="13">
        <f t="shared" si="194"/>
        <v>0</v>
      </c>
      <c r="H222" s="13"/>
      <c r="I222" s="13"/>
      <c r="J222" s="26">
        <v>426211</v>
      </c>
      <c r="K222" s="19" t="s">
        <v>154</v>
      </c>
      <c r="L222" s="13"/>
      <c r="M222" s="13"/>
      <c r="N222" s="13"/>
      <c r="O222" s="13"/>
      <c r="P222" s="13"/>
      <c r="Q222" s="13"/>
      <c r="R222" s="26">
        <v>426211</v>
      </c>
      <c r="S222" s="41" t="s">
        <v>154</v>
      </c>
      <c r="T222" s="50"/>
      <c r="U222" s="50"/>
      <c r="V222" s="50"/>
      <c r="W222" s="50"/>
      <c r="X222" s="50"/>
      <c r="Y222" s="50"/>
      <c r="Z222" s="50"/>
      <c r="AA222" s="50"/>
      <c r="AB222" s="54"/>
    </row>
    <row r="223" spans="1:28" s="27" customFormat="1">
      <c r="A223" s="26">
        <v>426321</v>
      </c>
      <c r="B223" s="19" t="s">
        <v>155</v>
      </c>
      <c r="C223" s="13"/>
      <c r="D223" s="13"/>
      <c r="E223" s="13"/>
      <c r="F223" s="13">
        <f t="shared" si="194"/>
        <v>0</v>
      </c>
      <c r="G223" s="12"/>
      <c r="H223" s="13"/>
      <c r="I223" s="13"/>
      <c r="J223" s="26">
        <v>426321</v>
      </c>
      <c r="K223" s="19" t="s">
        <v>155</v>
      </c>
      <c r="L223" s="13"/>
      <c r="M223" s="13"/>
      <c r="N223" s="13"/>
      <c r="O223" s="13"/>
      <c r="P223" s="13"/>
      <c r="Q223" s="13"/>
      <c r="R223" s="26">
        <v>426321</v>
      </c>
      <c r="S223" s="41" t="s">
        <v>155</v>
      </c>
      <c r="T223" s="50"/>
      <c r="U223" s="50"/>
      <c r="V223" s="50"/>
      <c r="W223" s="50"/>
      <c r="X223" s="50"/>
      <c r="Y223" s="50"/>
      <c r="Z223" s="50"/>
      <c r="AA223" s="50"/>
      <c r="AB223" s="54"/>
    </row>
    <row r="224" spans="1:28" s="2" customFormat="1">
      <c r="A224" s="20">
        <v>426</v>
      </c>
      <c r="B224" s="21" t="s">
        <v>156</v>
      </c>
      <c r="C224" s="22">
        <f>C222+C223</f>
        <v>0</v>
      </c>
      <c r="D224" s="22">
        <f t="shared" ref="D224:I224" si="210">D222+D223</f>
        <v>0</v>
      </c>
      <c r="E224" s="22">
        <f t="shared" si="210"/>
        <v>0</v>
      </c>
      <c r="F224" s="22">
        <f t="shared" si="210"/>
        <v>0</v>
      </c>
      <c r="G224" s="24">
        <f t="shared" si="210"/>
        <v>0</v>
      </c>
      <c r="H224" s="22">
        <f t="shared" si="210"/>
        <v>0</v>
      </c>
      <c r="I224" s="22">
        <f t="shared" si="210"/>
        <v>0</v>
      </c>
      <c r="J224" s="20">
        <v>426</v>
      </c>
      <c r="K224" s="21" t="s">
        <v>156</v>
      </c>
      <c r="L224" s="22">
        <f>L222+L223</f>
        <v>0</v>
      </c>
      <c r="M224" s="22">
        <f t="shared" ref="M224:Q224" si="211">M222+M223</f>
        <v>0</v>
      </c>
      <c r="N224" s="22">
        <f t="shared" si="211"/>
        <v>0</v>
      </c>
      <c r="O224" s="22">
        <f t="shared" si="211"/>
        <v>0</v>
      </c>
      <c r="P224" s="22">
        <f t="shared" si="211"/>
        <v>0</v>
      </c>
      <c r="Q224" s="22">
        <f t="shared" si="211"/>
        <v>0</v>
      </c>
      <c r="R224" s="20">
        <v>426</v>
      </c>
      <c r="S224" s="42" t="s">
        <v>156</v>
      </c>
      <c r="T224" s="51">
        <f>T222+T223</f>
        <v>0</v>
      </c>
      <c r="U224" s="51">
        <f t="shared" ref="U224:AB224" si="212">U222+U223</f>
        <v>0</v>
      </c>
      <c r="V224" s="51">
        <f t="shared" si="212"/>
        <v>0</v>
      </c>
      <c r="W224" s="51">
        <f t="shared" si="212"/>
        <v>0</v>
      </c>
      <c r="X224" s="51">
        <f t="shared" si="212"/>
        <v>0</v>
      </c>
      <c r="Y224" s="51">
        <f t="shared" si="212"/>
        <v>0</v>
      </c>
      <c r="Z224" s="51">
        <f t="shared" si="212"/>
        <v>0</v>
      </c>
      <c r="AA224" s="51">
        <f t="shared" si="212"/>
        <v>0</v>
      </c>
      <c r="AB224" s="55">
        <f t="shared" si="212"/>
        <v>0</v>
      </c>
    </row>
    <row r="225" spans="1:28">
      <c r="A225" s="20">
        <v>4</v>
      </c>
      <c r="B225" s="21" t="s">
        <v>152</v>
      </c>
      <c r="C225" s="22">
        <f>C219+C221+C224</f>
        <v>13000</v>
      </c>
      <c r="D225" s="22">
        <f t="shared" ref="D225:I225" si="213">D219+D221+D224</f>
        <v>24000</v>
      </c>
      <c r="E225" s="22">
        <f t="shared" si="213"/>
        <v>49000</v>
      </c>
      <c r="F225" s="22">
        <f t="shared" si="213"/>
        <v>49000</v>
      </c>
      <c r="G225" s="24">
        <f t="shared" si="213"/>
        <v>0</v>
      </c>
      <c r="H225" s="22">
        <f t="shared" si="213"/>
        <v>49000</v>
      </c>
      <c r="I225" s="22">
        <f t="shared" si="213"/>
        <v>49000</v>
      </c>
      <c r="J225" s="20">
        <v>4</v>
      </c>
      <c r="K225" s="21" t="s">
        <v>152</v>
      </c>
      <c r="L225" s="22">
        <f>L219+L221+L224</f>
        <v>0</v>
      </c>
      <c r="M225" s="22">
        <f t="shared" ref="M225:Q225" si="214">M219+M221+M224</f>
        <v>0</v>
      </c>
      <c r="N225" s="22">
        <f t="shared" si="214"/>
        <v>0</v>
      </c>
      <c r="O225" s="22">
        <f t="shared" si="214"/>
        <v>0</v>
      </c>
      <c r="P225" s="22">
        <f t="shared" si="214"/>
        <v>0</v>
      </c>
      <c r="Q225" s="22">
        <f t="shared" si="214"/>
        <v>0</v>
      </c>
      <c r="R225" s="20">
        <v>4</v>
      </c>
      <c r="S225" s="42" t="s">
        <v>152</v>
      </c>
      <c r="T225" s="51">
        <f>T219+T221+T224</f>
        <v>24500</v>
      </c>
      <c r="U225" s="51">
        <f t="shared" ref="U225:AB225" si="215">U219+U221+U224</f>
        <v>1000</v>
      </c>
      <c r="V225" s="51">
        <f t="shared" si="215"/>
        <v>21000</v>
      </c>
      <c r="W225" s="51">
        <f t="shared" si="215"/>
        <v>2500</v>
      </c>
      <c r="X225" s="51">
        <f t="shared" si="215"/>
        <v>0</v>
      </c>
      <c r="Y225" s="51">
        <f t="shared" si="215"/>
        <v>0</v>
      </c>
      <c r="Z225" s="51">
        <f t="shared" si="215"/>
        <v>0</v>
      </c>
      <c r="AA225" s="51">
        <f t="shared" si="215"/>
        <v>0</v>
      </c>
      <c r="AB225" s="55">
        <f t="shared" si="215"/>
        <v>0</v>
      </c>
    </row>
    <row r="226" spans="1:28">
      <c r="A226" s="20"/>
      <c r="B226" s="21" t="s">
        <v>151</v>
      </c>
      <c r="C226" s="22">
        <f>C225+C193</f>
        <v>1605300</v>
      </c>
      <c r="D226" s="22">
        <f t="shared" ref="D226:I226" si="216">D225+D193</f>
        <v>3259500</v>
      </c>
      <c r="E226" s="22">
        <f t="shared" si="216"/>
        <v>4696800</v>
      </c>
      <c r="F226" s="22">
        <f t="shared" si="216"/>
        <v>6369200</v>
      </c>
      <c r="G226" s="24">
        <f t="shared" si="216"/>
        <v>0</v>
      </c>
      <c r="H226" s="22">
        <f t="shared" si="216"/>
        <v>6491600</v>
      </c>
      <c r="I226" s="22">
        <f t="shared" si="216"/>
        <v>6617000</v>
      </c>
      <c r="J226" s="20"/>
      <c r="K226" s="21" t="s">
        <v>151</v>
      </c>
      <c r="L226" s="22">
        <f>L193+L225</f>
        <v>5475000</v>
      </c>
      <c r="M226" s="22">
        <f t="shared" ref="M226:Q226" si="217">M193+M225</f>
        <v>8000</v>
      </c>
      <c r="N226" s="22">
        <f t="shared" si="217"/>
        <v>510000</v>
      </c>
      <c r="O226" s="22">
        <f t="shared" si="217"/>
        <v>100000</v>
      </c>
      <c r="P226" s="22">
        <f t="shared" si="217"/>
        <v>7000</v>
      </c>
      <c r="Q226" s="22">
        <f t="shared" si="217"/>
        <v>0</v>
      </c>
      <c r="R226" s="20"/>
      <c r="S226" s="42" t="s">
        <v>151</v>
      </c>
      <c r="T226" s="50">
        <f>T193+T225</f>
        <v>51000</v>
      </c>
      <c r="U226" s="50">
        <f t="shared" ref="U226:AB226" si="218">U193+U225</f>
        <v>2000</v>
      </c>
      <c r="V226" s="50">
        <f t="shared" si="218"/>
        <v>75000</v>
      </c>
      <c r="W226" s="50">
        <f t="shared" si="218"/>
        <v>5000</v>
      </c>
      <c r="X226" s="50">
        <f t="shared" si="218"/>
        <v>11000</v>
      </c>
      <c r="Y226" s="50">
        <f t="shared" si="218"/>
        <v>30000</v>
      </c>
      <c r="Z226" s="50">
        <f t="shared" si="218"/>
        <v>50000</v>
      </c>
      <c r="AA226" s="50">
        <f t="shared" si="218"/>
        <v>13200</v>
      </c>
      <c r="AB226" s="54">
        <f t="shared" si="218"/>
        <v>32000</v>
      </c>
    </row>
    <row r="227" spans="1:28">
      <c r="A227" s="26"/>
      <c r="B227" s="19"/>
      <c r="C227" s="13"/>
      <c r="D227" s="13"/>
      <c r="E227" s="13"/>
      <c r="F227" s="13"/>
      <c r="H227" s="13"/>
      <c r="I227" s="13"/>
      <c r="J227" s="26"/>
      <c r="K227" s="19"/>
      <c r="L227" s="13"/>
      <c r="M227" s="13"/>
      <c r="N227" s="13"/>
      <c r="O227" s="13"/>
      <c r="P227" s="13"/>
      <c r="Q227" s="13"/>
      <c r="R227" s="26"/>
      <c r="S227" s="41"/>
      <c r="T227" s="50"/>
      <c r="U227" s="50"/>
      <c r="V227" s="50"/>
      <c r="W227" s="50"/>
      <c r="X227" s="50"/>
      <c r="Y227" s="50"/>
      <c r="Z227" s="50"/>
      <c r="AA227" s="50"/>
      <c r="AB227" s="54"/>
    </row>
    <row r="228" spans="1:28">
      <c r="A228" s="20"/>
      <c r="B228" s="21" t="str">
        <f>B33</f>
        <v>P R I H O D I   UKUPNO</v>
      </c>
      <c r="C228" s="22">
        <f t="shared" ref="C228:I228" si="219">C33</f>
        <v>1605300</v>
      </c>
      <c r="D228" s="22">
        <f t="shared" si="219"/>
        <v>3259500</v>
      </c>
      <c r="E228" s="22">
        <f t="shared" si="219"/>
        <v>4696800</v>
      </c>
      <c r="F228" s="22">
        <f t="shared" si="219"/>
        <v>6369200</v>
      </c>
      <c r="G228" s="24">
        <f t="shared" si="219"/>
        <v>0</v>
      </c>
      <c r="H228" s="22">
        <f t="shared" si="219"/>
        <v>6491600</v>
      </c>
      <c r="I228" s="22">
        <f t="shared" si="219"/>
        <v>6617000</v>
      </c>
      <c r="J228" s="20"/>
      <c r="K228" s="21" t="str">
        <f>K33</f>
        <v>P R I H O D I   UKUPNO</v>
      </c>
      <c r="L228" s="22">
        <f t="shared" ref="L228:Q228" si="220">L33</f>
        <v>5475000</v>
      </c>
      <c r="M228" s="22">
        <f t="shared" si="220"/>
        <v>8000</v>
      </c>
      <c r="N228" s="22">
        <f t="shared" si="220"/>
        <v>510000</v>
      </c>
      <c r="O228" s="22">
        <f t="shared" si="220"/>
        <v>100000</v>
      </c>
      <c r="P228" s="22">
        <f t="shared" si="220"/>
        <v>7000</v>
      </c>
      <c r="Q228" s="22">
        <f t="shared" si="220"/>
        <v>0</v>
      </c>
      <c r="R228" s="20"/>
      <c r="S228" s="42" t="str">
        <f>S33</f>
        <v>P R I H O D I   UKUPNO</v>
      </c>
      <c r="T228" s="51">
        <f t="shared" ref="T228:AB228" si="221">T33</f>
        <v>51000</v>
      </c>
      <c r="U228" s="51">
        <f t="shared" si="221"/>
        <v>2000</v>
      </c>
      <c r="V228" s="51">
        <f t="shared" si="221"/>
        <v>75000</v>
      </c>
      <c r="W228" s="51">
        <f t="shared" si="221"/>
        <v>5000</v>
      </c>
      <c r="X228" s="51">
        <f t="shared" si="221"/>
        <v>11000</v>
      </c>
      <c r="Y228" s="51">
        <f t="shared" si="221"/>
        <v>30000</v>
      </c>
      <c r="Z228" s="51">
        <f t="shared" si="221"/>
        <v>50000</v>
      </c>
      <c r="AA228" s="51">
        <f t="shared" si="221"/>
        <v>13200</v>
      </c>
      <c r="AB228" s="55">
        <f t="shared" si="221"/>
        <v>32000</v>
      </c>
    </row>
    <row r="229" spans="1:28" s="2" customFormat="1">
      <c r="A229" s="20"/>
      <c r="B229" s="21" t="str">
        <f>B226</f>
        <v>R A S H O D I    UKUPNO</v>
      </c>
      <c r="C229" s="22">
        <f t="shared" ref="C229:I229" si="222">C226</f>
        <v>1605300</v>
      </c>
      <c r="D229" s="22">
        <f t="shared" si="222"/>
        <v>3259500</v>
      </c>
      <c r="E229" s="22">
        <f t="shared" si="222"/>
        <v>4696800</v>
      </c>
      <c r="F229" s="22">
        <f t="shared" si="222"/>
        <v>6369200</v>
      </c>
      <c r="G229" s="24">
        <f t="shared" si="222"/>
        <v>0</v>
      </c>
      <c r="H229" s="22">
        <f t="shared" si="222"/>
        <v>6491600</v>
      </c>
      <c r="I229" s="22">
        <f t="shared" si="222"/>
        <v>6617000</v>
      </c>
      <c r="J229" s="20"/>
      <c r="K229" s="21" t="str">
        <f>K226</f>
        <v>R A S H O D I    UKUPNO</v>
      </c>
      <c r="L229" s="22">
        <f t="shared" ref="L229:Q229" si="223">L226</f>
        <v>5475000</v>
      </c>
      <c r="M229" s="22">
        <f t="shared" si="223"/>
        <v>8000</v>
      </c>
      <c r="N229" s="22">
        <f t="shared" si="223"/>
        <v>510000</v>
      </c>
      <c r="O229" s="22">
        <f t="shared" si="223"/>
        <v>100000</v>
      </c>
      <c r="P229" s="22">
        <f t="shared" si="223"/>
        <v>7000</v>
      </c>
      <c r="Q229" s="22">
        <f t="shared" si="223"/>
        <v>0</v>
      </c>
      <c r="R229" s="20"/>
      <c r="S229" s="42" t="str">
        <f>S226</f>
        <v>R A S H O D I    UKUPNO</v>
      </c>
      <c r="T229" s="51">
        <f t="shared" ref="T229:AB229" si="224">T226</f>
        <v>51000</v>
      </c>
      <c r="U229" s="51">
        <f t="shared" si="224"/>
        <v>2000</v>
      </c>
      <c r="V229" s="51">
        <f t="shared" si="224"/>
        <v>75000</v>
      </c>
      <c r="W229" s="51">
        <f t="shared" si="224"/>
        <v>5000</v>
      </c>
      <c r="X229" s="51">
        <f t="shared" si="224"/>
        <v>11000</v>
      </c>
      <c r="Y229" s="51">
        <f t="shared" si="224"/>
        <v>30000</v>
      </c>
      <c r="Z229" s="51">
        <f t="shared" si="224"/>
        <v>50000</v>
      </c>
      <c r="AA229" s="51">
        <f t="shared" si="224"/>
        <v>13200</v>
      </c>
      <c r="AB229" s="55">
        <f t="shared" si="224"/>
        <v>32000</v>
      </c>
    </row>
    <row r="230" spans="1:28" s="2" customFormat="1">
      <c r="A230" s="20"/>
      <c r="B230" s="21" t="s">
        <v>153</v>
      </c>
      <c r="C230" s="22">
        <f>C228-C229</f>
        <v>0</v>
      </c>
      <c r="D230" s="22">
        <f t="shared" ref="D230:I230" si="225">D228-D229</f>
        <v>0</v>
      </c>
      <c r="E230" s="22">
        <f t="shared" si="225"/>
        <v>0</v>
      </c>
      <c r="F230" s="22">
        <f t="shared" si="225"/>
        <v>0</v>
      </c>
      <c r="G230" s="24">
        <f t="shared" si="225"/>
        <v>0</v>
      </c>
      <c r="H230" s="22">
        <f t="shared" si="225"/>
        <v>0</v>
      </c>
      <c r="I230" s="22">
        <f t="shared" si="225"/>
        <v>0</v>
      </c>
      <c r="J230" s="20"/>
      <c r="K230" s="21" t="s">
        <v>153</v>
      </c>
      <c r="L230" s="22">
        <f>L228-L229</f>
        <v>0</v>
      </c>
      <c r="M230" s="22">
        <f t="shared" ref="M230:Q230" si="226">M228-M229</f>
        <v>0</v>
      </c>
      <c r="N230" s="22">
        <f t="shared" si="226"/>
        <v>0</v>
      </c>
      <c r="O230" s="22">
        <f t="shared" si="226"/>
        <v>0</v>
      </c>
      <c r="P230" s="22">
        <f t="shared" si="226"/>
        <v>0</v>
      </c>
      <c r="Q230" s="22">
        <f t="shared" si="226"/>
        <v>0</v>
      </c>
      <c r="R230" s="20"/>
      <c r="S230" s="42" t="s">
        <v>153</v>
      </c>
      <c r="T230" s="50">
        <f>T228-T229</f>
        <v>0</v>
      </c>
      <c r="U230" s="50">
        <f t="shared" ref="U230:AB230" si="227">U228-U229</f>
        <v>0</v>
      </c>
      <c r="V230" s="50">
        <f t="shared" si="227"/>
        <v>0</v>
      </c>
      <c r="W230" s="50">
        <f t="shared" si="227"/>
        <v>0</v>
      </c>
      <c r="X230" s="50">
        <f t="shared" si="227"/>
        <v>0</v>
      </c>
      <c r="Y230" s="50">
        <f t="shared" si="227"/>
        <v>0</v>
      </c>
      <c r="Z230" s="50">
        <f t="shared" si="227"/>
        <v>0</v>
      </c>
      <c r="AA230" s="50">
        <f t="shared" si="227"/>
        <v>0</v>
      </c>
      <c r="AB230" s="54">
        <f t="shared" si="227"/>
        <v>0</v>
      </c>
    </row>
    <row r="231" spans="1:28">
      <c r="A231" s="26"/>
      <c r="B231" s="19"/>
      <c r="C231" s="13"/>
      <c r="D231" s="13"/>
      <c r="E231" s="13"/>
      <c r="F231" s="13"/>
      <c r="H231" s="13"/>
      <c r="I231" s="13"/>
      <c r="J231" s="26"/>
      <c r="K231" s="19"/>
      <c r="L231" s="22"/>
      <c r="M231" s="22"/>
      <c r="N231" s="22"/>
      <c r="O231" s="22"/>
      <c r="P231" s="22"/>
      <c r="Q231" s="22"/>
      <c r="R231" s="26"/>
      <c r="S231" s="41"/>
      <c r="T231" s="51"/>
      <c r="U231" s="51"/>
      <c r="V231" s="51"/>
      <c r="W231" s="51"/>
      <c r="X231" s="51"/>
      <c r="Y231" s="51"/>
      <c r="Z231" s="51"/>
      <c r="AA231" s="51"/>
      <c r="AB231" s="55"/>
    </row>
  </sheetData>
  <mergeCells count="105">
    <mergeCell ref="R199:U199"/>
    <mergeCell ref="R200:U200"/>
    <mergeCell ref="S201:AB201"/>
    <mergeCell ref="T203:X203"/>
    <mergeCell ref="Y203:AB203"/>
    <mergeCell ref="R166:U166"/>
    <mergeCell ref="R167:U167"/>
    <mergeCell ref="S168:AB168"/>
    <mergeCell ref="T170:X170"/>
    <mergeCell ref="Y170:AB170"/>
    <mergeCell ref="R133:U133"/>
    <mergeCell ref="R134:U134"/>
    <mergeCell ref="S135:AB135"/>
    <mergeCell ref="T137:X137"/>
    <mergeCell ref="Y137:AB137"/>
    <mergeCell ref="R100:U100"/>
    <mergeCell ref="R101:U101"/>
    <mergeCell ref="S102:AB102"/>
    <mergeCell ref="T104:X104"/>
    <mergeCell ref="Y104:AB104"/>
    <mergeCell ref="J133:M133"/>
    <mergeCell ref="J134:M134"/>
    <mergeCell ref="K135:Q135"/>
    <mergeCell ref="L137:M137"/>
    <mergeCell ref="N137:Q137"/>
    <mergeCell ref="J100:M100"/>
    <mergeCell ref="J101:M101"/>
    <mergeCell ref="K102:Q102"/>
    <mergeCell ref="L104:M104"/>
    <mergeCell ref="J199:M199"/>
    <mergeCell ref="J200:M200"/>
    <mergeCell ref="K201:Q201"/>
    <mergeCell ref="L203:M203"/>
    <mergeCell ref="N203:Q203"/>
    <mergeCell ref="J166:M166"/>
    <mergeCell ref="J167:M167"/>
    <mergeCell ref="K168:Q168"/>
    <mergeCell ref="L170:M170"/>
    <mergeCell ref="N170:Q170"/>
    <mergeCell ref="R67:U67"/>
    <mergeCell ref="R68:U68"/>
    <mergeCell ref="S69:AB69"/>
    <mergeCell ref="T71:X71"/>
    <mergeCell ref="Y71:AB71"/>
    <mergeCell ref="R34:U34"/>
    <mergeCell ref="R35:U35"/>
    <mergeCell ref="S36:AB36"/>
    <mergeCell ref="T38:X38"/>
    <mergeCell ref="Y38:AB38"/>
    <mergeCell ref="J34:M34"/>
    <mergeCell ref="J35:M35"/>
    <mergeCell ref="K36:Q36"/>
    <mergeCell ref="L38:M38"/>
    <mergeCell ref="N38:Q38"/>
    <mergeCell ref="R1:U1"/>
    <mergeCell ref="R2:U2"/>
    <mergeCell ref="S3:AB3"/>
    <mergeCell ref="T5:X5"/>
    <mergeCell ref="Y5:AB5"/>
    <mergeCell ref="J1:M1"/>
    <mergeCell ref="J2:M2"/>
    <mergeCell ref="K3:Q3"/>
    <mergeCell ref="C138:F138"/>
    <mergeCell ref="C104:F104"/>
    <mergeCell ref="C105:F105"/>
    <mergeCell ref="A133:D133"/>
    <mergeCell ref="A134:D134"/>
    <mergeCell ref="B135:I135"/>
    <mergeCell ref="C137:F137"/>
    <mergeCell ref="C5:F5"/>
    <mergeCell ref="C6:F6"/>
    <mergeCell ref="A1:D1"/>
    <mergeCell ref="A2:D2"/>
    <mergeCell ref="B3:I3"/>
    <mergeCell ref="A34:D34"/>
    <mergeCell ref="N104:Q104"/>
    <mergeCell ref="J67:M67"/>
    <mergeCell ref="J68:M68"/>
    <mergeCell ref="K69:Q69"/>
    <mergeCell ref="L71:M71"/>
    <mergeCell ref="B102:I102"/>
    <mergeCell ref="A35:D35"/>
    <mergeCell ref="B36:I36"/>
    <mergeCell ref="C38:F38"/>
    <mergeCell ref="C39:F39"/>
    <mergeCell ref="A67:D67"/>
    <mergeCell ref="A68:D68"/>
    <mergeCell ref="B69:I69"/>
    <mergeCell ref="C71:F71"/>
    <mergeCell ref="C72:F72"/>
    <mergeCell ref="A100:D100"/>
    <mergeCell ref="L5:M5"/>
    <mergeCell ref="N5:Q5"/>
    <mergeCell ref="A101:D101"/>
    <mergeCell ref="N71:Q71"/>
    <mergeCell ref="C204:F204"/>
    <mergeCell ref="C171:F171"/>
    <mergeCell ref="A199:D199"/>
    <mergeCell ref="A200:D200"/>
    <mergeCell ref="B201:I201"/>
    <mergeCell ref="C203:F203"/>
    <mergeCell ref="A166:D166"/>
    <mergeCell ref="A167:D167"/>
    <mergeCell ref="B168:I168"/>
    <mergeCell ref="C170:F17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2017-11-15T10:16:44Z</cp:lastPrinted>
  <dcterms:created xsi:type="dcterms:W3CDTF">2017-09-13T08:17:42Z</dcterms:created>
  <dcterms:modified xsi:type="dcterms:W3CDTF">2017-11-15T10:16:47Z</dcterms:modified>
</cp:coreProperties>
</file>