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a\Desktop\MEDICINSKA\"/>
    </mc:Choice>
  </mc:AlternateContent>
  <bookViews>
    <workbookView xWindow="0" yWindow="0" windowWidth="28800" windowHeight="11700"/>
  </bookViews>
  <sheets>
    <sheet name="2022.-2024.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0" i="3" l="1"/>
  <c r="H240" i="3"/>
  <c r="G241" i="3"/>
  <c r="H241" i="3"/>
  <c r="F240" i="3"/>
  <c r="F241" i="3"/>
  <c r="G172" i="3" l="1"/>
  <c r="H172" i="3"/>
  <c r="F172" i="3"/>
  <c r="G139" i="3"/>
  <c r="H139" i="3"/>
  <c r="H150" i="3" s="1"/>
  <c r="F139" i="3"/>
  <c r="G106" i="3"/>
  <c r="H106" i="3"/>
  <c r="F106" i="3"/>
  <c r="G73" i="3"/>
  <c r="H73" i="3"/>
  <c r="H75" i="3" s="1"/>
  <c r="F73" i="3"/>
  <c r="G40" i="3"/>
  <c r="H40" i="3"/>
  <c r="H42" i="3" s="1"/>
  <c r="F40" i="3"/>
  <c r="F238" i="3" s="1"/>
  <c r="F242" i="3" s="1"/>
  <c r="F247" i="3" s="1"/>
  <c r="B236" i="3"/>
  <c r="B203" i="3"/>
  <c r="B170" i="3"/>
  <c r="B137" i="3"/>
  <c r="B104" i="3"/>
  <c r="B71" i="3"/>
  <c r="B38" i="3"/>
  <c r="A234" i="3"/>
  <c r="A233" i="3"/>
  <c r="A232" i="3"/>
  <c r="G238" i="3"/>
  <c r="E238" i="3"/>
  <c r="D238" i="3"/>
  <c r="C238" i="3"/>
  <c r="A201" i="3"/>
  <c r="A200" i="3"/>
  <c r="A199" i="3"/>
  <c r="A168" i="3"/>
  <c r="A167" i="3"/>
  <c r="A166" i="3"/>
  <c r="A135" i="3"/>
  <c r="A134" i="3"/>
  <c r="A133" i="3"/>
  <c r="A102" i="3"/>
  <c r="A101" i="3"/>
  <c r="A100" i="3"/>
  <c r="A69" i="3"/>
  <c r="A68" i="3"/>
  <c r="A67" i="3"/>
  <c r="A36" i="3"/>
  <c r="A35" i="3"/>
  <c r="A34" i="3"/>
  <c r="G239" i="3"/>
  <c r="H239" i="3"/>
  <c r="G231" i="3"/>
  <c r="H231" i="3"/>
  <c r="G230" i="3"/>
  <c r="H230" i="3"/>
  <c r="G229" i="3"/>
  <c r="H229" i="3"/>
  <c r="G228" i="3"/>
  <c r="H228" i="3"/>
  <c r="G227" i="3"/>
  <c r="H227" i="3"/>
  <c r="G226" i="3"/>
  <c r="H226" i="3"/>
  <c r="G225" i="3"/>
  <c r="H225" i="3"/>
  <c r="G224" i="3"/>
  <c r="H224" i="3"/>
  <c r="G223" i="3"/>
  <c r="H223" i="3"/>
  <c r="G222" i="3"/>
  <c r="H222" i="3"/>
  <c r="G221" i="3"/>
  <c r="H221" i="3"/>
  <c r="G220" i="3"/>
  <c r="H220" i="3"/>
  <c r="G219" i="3"/>
  <c r="H219" i="3"/>
  <c r="F239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G217" i="3"/>
  <c r="H217" i="3"/>
  <c r="G216" i="3"/>
  <c r="H216" i="3"/>
  <c r="G215" i="3"/>
  <c r="H215" i="3"/>
  <c r="G214" i="3"/>
  <c r="H214" i="3"/>
  <c r="G213" i="3"/>
  <c r="H213" i="3"/>
  <c r="G212" i="3"/>
  <c r="H212" i="3"/>
  <c r="G211" i="3"/>
  <c r="H211" i="3"/>
  <c r="G210" i="3"/>
  <c r="H210" i="3"/>
  <c r="G209" i="3"/>
  <c r="H209" i="3"/>
  <c r="G208" i="3"/>
  <c r="H208" i="3"/>
  <c r="G207" i="3"/>
  <c r="H207" i="3"/>
  <c r="G206" i="3"/>
  <c r="H206" i="3"/>
  <c r="F216" i="3"/>
  <c r="F215" i="3"/>
  <c r="F211" i="3"/>
  <c r="F210" i="3"/>
  <c r="F209" i="3"/>
  <c r="F208" i="3"/>
  <c r="F207" i="3"/>
  <c r="F206" i="3"/>
  <c r="G176" i="3"/>
  <c r="H176" i="3"/>
  <c r="G173" i="3"/>
  <c r="H173" i="3"/>
  <c r="G156" i="3"/>
  <c r="H156" i="3"/>
  <c r="G150" i="3"/>
  <c r="G131" i="3"/>
  <c r="H131" i="3"/>
  <c r="G118" i="3"/>
  <c r="H118" i="3"/>
  <c r="G111" i="3"/>
  <c r="H111" i="3"/>
  <c r="G97" i="3"/>
  <c r="H97" i="3"/>
  <c r="G90" i="3"/>
  <c r="H90" i="3"/>
  <c r="G78" i="3"/>
  <c r="H78" i="3"/>
  <c r="G75" i="3"/>
  <c r="G58" i="3"/>
  <c r="H58" i="3"/>
  <c r="G56" i="3"/>
  <c r="H56" i="3"/>
  <c r="G53" i="3"/>
  <c r="H53" i="3"/>
  <c r="G47" i="3"/>
  <c r="H47" i="3"/>
  <c r="G42" i="3"/>
  <c r="G28" i="3"/>
  <c r="H28" i="3"/>
  <c r="G20" i="3"/>
  <c r="H20" i="3"/>
  <c r="G17" i="3"/>
  <c r="H17" i="3"/>
  <c r="F150" i="3"/>
  <c r="F90" i="3"/>
  <c r="F118" i="3"/>
  <c r="F111" i="3"/>
  <c r="G119" i="3" l="1"/>
  <c r="G242" i="3"/>
  <c r="G247" i="3" s="1"/>
  <c r="G49" i="3"/>
  <c r="G151" i="3"/>
  <c r="G178" i="3" s="1"/>
  <c r="H238" i="3"/>
  <c r="H242" i="3" s="1"/>
  <c r="H247" i="3" s="1"/>
  <c r="H151" i="3"/>
  <c r="H119" i="3"/>
  <c r="H49" i="3"/>
  <c r="G218" i="3"/>
  <c r="G245" i="3" s="1"/>
  <c r="H218" i="3"/>
  <c r="H245" i="3" s="1"/>
  <c r="F176" i="3"/>
  <c r="F97" i="3"/>
  <c r="F119" i="3" s="1"/>
  <c r="H249" i="3" l="1"/>
  <c r="G249" i="3"/>
  <c r="H178" i="3"/>
  <c r="F42" i="3"/>
  <c r="F217" i="3" l="1"/>
  <c r="F214" i="3"/>
  <c r="F213" i="3"/>
  <c r="F212" i="3"/>
  <c r="D205" i="3" l="1"/>
  <c r="E205" i="3"/>
  <c r="F205" i="3"/>
  <c r="G205" i="3"/>
  <c r="H205" i="3"/>
  <c r="C205" i="3" l="1"/>
  <c r="F173" i="3"/>
  <c r="F156" i="3" l="1"/>
  <c r="F131" i="3"/>
  <c r="F151" i="3" s="1"/>
  <c r="F75" i="3"/>
  <c r="F78" i="3"/>
  <c r="F58" i="3"/>
  <c r="F56" i="3"/>
  <c r="F53" i="3"/>
  <c r="F178" i="3" l="1"/>
  <c r="F20" i="3"/>
  <c r="F47" i="3"/>
  <c r="F17" i="3" l="1"/>
  <c r="F28" i="3" l="1"/>
  <c r="F49" i="3" s="1"/>
  <c r="F218" i="3" l="1"/>
  <c r="F245" i="3" s="1"/>
  <c r="F249" i="3" s="1"/>
</calcChain>
</file>

<file path=xl/sharedStrings.xml><?xml version="1.0" encoding="utf-8"?>
<sst xmlns="http://schemas.openxmlformats.org/spreadsheetml/2006/main" count="539" uniqueCount="264">
  <si>
    <t>KONTO</t>
  </si>
  <si>
    <t>OPIS</t>
  </si>
  <si>
    <t>POZICIJA</t>
  </si>
  <si>
    <t>P R I H O D I:</t>
  </si>
  <si>
    <t>IZVOR</t>
  </si>
  <si>
    <r>
      <t>Prihodi iz nadležnog pror. za financ. rash. posl.-</t>
    </r>
    <r>
      <rPr>
        <sz val="9"/>
        <color rgb="FFFF0000"/>
        <rFont val="Bahnschrift Condensed"/>
        <family val="2"/>
        <charset val="238"/>
      </rPr>
      <t>civ.zašt</t>
    </r>
  </si>
  <si>
    <r>
      <t>Prihodi iz nadležnog pror. za financ. rash. posl.-</t>
    </r>
    <r>
      <rPr>
        <sz val="9"/>
        <color rgb="FFFF0000"/>
        <rFont val="Bahnschrift Condensed"/>
        <family val="2"/>
        <charset val="238"/>
      </rPr>
      <t>natjecanje</t>
    </r>
  </si>
  <si>
    <r>
      <t>Prihodi iz nadležnog pror. za financ. rash. posl.-</t>
    </r>
    <r>
      <rPr>
        <sz val="9"/>
        <color rgb="FFFF0000"/>
        <rFont val="Bahnschrift Condensed"/>
        <family val="2"/>
        <charset val="238"/>
      </rPr>
      <t>e-tehničar</t>
    </r>
  </si>
  <si>
    <r>
      <t>Prihodi iz nadležnog pror. za financ. rash. posl.-</t>
    </r>
    <r>
      <rPr>
        <sz val="9"/>
        <color rgb="FFFF0000"/>
        <rFont val="Bahnschrift Condensed"/>
        <family val="2"/>
        <charset val="238"/>
      </rPr>
      <t>DEC</t>
    </r>
  </si>
  <si>
    <r>
      <t>Prihodi iz nadležnog pror. za financ. rash. posl.-</t>
    </r>
    <r>
      <rPr>
        <sz val="9"/>
        <color rgb="FFFF0000"/>
        <rFont val="Bahnschrift Condensed"/>
        <family val="2"/>
        <charset val="238"/>
      </rPr>
      <t>shema ŠV</t>
    </r>
  </si>
  <si>
    <r>
      <t>UKUPNO-</t>
    </r>
    <r>
      <rPr>
        <sz val="9"/>
        <color rgb="FFFF0000"/>
        <rFont val="Bahnschrift Condensed"/>
        <family val="2"/>
        <charset val="238"/>
      </rPr>
      <t>shema ŠKOLSKO VOĆE</t>
    </r>
  </si>
  <si>
    <r>
      <t>Prihodi iz nadležnog pror. za financ. nefinan.imov.-</t>
    </r>
    <r>
      <rPr>
        <sz val="9"/>
        <color rgb="FFFF0000"/>
        <rFont val="Bahnschrift Condensed"/>
        <family val="2"/>
        <charset val="238"/>
      </rPr>
      <t>DEC</t>
    </r>
  </si>
  <si>
    <r>
      <t>UKUPNO.-</t>
    </r>
    <r>
      <rPr>
        <sz val="9"/>
        <color rgb="FFFF0000"/>
        <rFont val="Bahnschrift Condensed"/>
        <family val="2"/>
        <charset val="238"/>
      </rPr>
      <t>DECENTRALIZIRANA SREDSTVA</t>
    </r>
  </si>
  <si>
    <t>Kamate na depozite po viđenju</t>
  </si>
  <si>
    <t>Prihodi od pruženih usluga</t>
  </si>
  <si>
    <t>Ostali prihodi</t>
  </si>
  <si>
    <r>
      <t>UKUPNO.-</t>
    </r>
    <r>
      <rPr>
        <sz val="9"/>
        <color rgb="FFFF0000"/>
        <rFont val="Bahnschrift Condensed"/>
        <family val="2"/>
        <charset val="238"/>
      </rPr>
      <t>VLASTITI I OSTALI PRIHODI</t>
    </r>
  </si>
  <si>
    <t>Kapitalne pomoći iz drž.pror.korisnicima pror.JLPS</t>
  </si>
  <si>
    <t>Tekuće pomoći iz drž.pror.korisnicima pror.JLPS</t>
  </si>
  <si>
    <r>
      <t>UKUPNO.-</t>
    </r>
    <r>
      <rPr>
        <sz val="9"/>
        <color rgb="FFFF0000"/>
        <rFont val="Bahnschrift Condensed"/>
        <family val="2"/>
        <charset val="238"/>
      </rPr>
      <t>POMOĆI</t>
    </r>
  </si>
  <si>
    <t>Tek.pomoći iz drž.pror.temeljem prijenosa EU sred.</t>
  </si>
  <si>
    <t>Tekuće donacije od ostalih subjekata izvan općeg pror.</t>
  </si>
  <si>
    <t>S V E U K U P N O   P R I H O D I</t>
  </si>
  <si>
    <t>RASHODI:</t>
  </si>
  <si>
    <r>
      <t xml:space="preserve">Rashodi za materijal i energiju - </t>
    </r>
    <r>
      <rPr>
        <sz val="9"/>
        <color rgb="FFFF0000"/>
        <rFont val="Bahnschrift Condensed"/>
        <family val="2"/>
        <charset val="238"/>
      </rPr>
      <t>civ.zaštita</t>
    </r>
  </si>
  <si>
    <r>
      <t xml:space="preserve">Ostale naknade građ.i kućan.iz proračuna - </t>
    </r>
    <r>
      <rPr>
        <sz val="9"/>
        <color rgb="FFFF0000"/>
        <rFont val="Bahnschrift Condensed"/>
        <family val="2"/>
        <charset val="238"/>
      </rPr>
      <t>civ.zaštita</t>
    </r>
  </si>
  <si>
    <r>
      <t xml:space="preserve">UKUPNO - </t>
    </r>
    <r>
      <rPr>
        <sz val="9"/>
        <color rgb="FFFF0000"/>
        <rFont val="Bahnschrift Condensed"/>
        <family val="2"/>
        <charset val="238"/>
      </rPr>
      <t>civ.zaštita</t>
    </r>
  </si>
  <si>
    <r>
      <t xml:space="preserve">Ostali nespomenuti rashodi poslovanja - </t>
    </r>
    <r>
      <rPr>
        <sz val="9"/>
        <color rgb="FFFF0000"/>
        <rFont val="Bahnschrift Condensed"/>
        <family val="2"/>
        <charset val="238"/>
      </rPr>
      <t>natjecanja</t>
    </r>
  </si>
  <si>
    <r>
      <t xml:space="preserve">UKUPNO - </t>
    </r>
    <r>
      <rPr>
        <sz val="9"/>
        <color rgb="FFFF0000"/>
        <rFont val="Bahnschrift Condensed"/>
        <family val="2"/>
        <charset val="238"/>
      </rPr>
      <t>natjecanja</t>
    </r>
  </si>
  <si>
    <r>
      <t xml:space="preserve">Rashodi za usluge - </t>
    </r>
    <r>
      <rPr>
        <sz val="9"/>
        <color rgb="FFFF0000"/>
        <rFont val="Bahnschrift Condensed"/>
        <family val="2"/>
        <charset val="238"/>
      </rPr>
      <t>e-tehničar</t>
    </r>
  </si>
  <si>
    <r>
      <t xml:space="preserve">Naknade troškova zaposlenima - </t>
    </r>
    <r>
      <rPr>
        <sz val="9"/>
        <color rgb="FFFF0000"/>
        <rFont val="Bahnschrift Condensed"/>
        <family val="2"/>
        <charset val="238"/>
      </rPr>
      <t>DEC</t>
    </r>
  </si>
  <si>
    <r>
      <t xml:space="preserve">Rashodi za materijal i energiju - </t>
    </r>
    <r>
      <rPr>
        <sz val="9"/>
        <color rgb="FFFF0000"/>
        <rFont val="Bahnschrift Condensed"/>
        <family val="2"/>
        <charset val="238"/>
      </rPr>
      <t>DEC</t>
    </r>
  </si>
  <si>
    <r>
      <t xml:space="preserve">Rashodi za usluge - </t>
    </r>
    <r>
      <rPr>
        <sz val="9"/>
        <color rgb="FFFF0000"/>
        <rFont val="Bahnschrift Condensed"/>
        <family val="2"/>
        <charset val="238"/>
      </rPr>
      <t>DEC</t>
    </r>
  </si>
  <si>
    <r>
      <t xml:space="preserve">Rashodi za usluge - hitne intervencije - </t>
    </r>
    <r>
      <rPr>
        <sz val="9"/>
        <color rgb="FFFF0000"/>
        <rFont val="Bahnschrift Condensed"/>
        <family val="2"/>
        <charset val="238"/>
      </rPr>
      <t>DEC</t>
    </r>
  </si>
  <si>
    <r>
      <t xml:space="preserve">Naknade troškova osobama izvan rad.odnosa - </t>
    </r>
    <r>
      <rPr>
        <sz val="9"/>
        <color rgb="FFFF0000"/>
        <rFont val="Bahnschrift Condensed"/>
        <family val="2"/>
        <charset val="238"/>
      </rPr>
      <t>DEC</t>
    </r>
  </si>
  <si>
    <r>
      <t xml:space="preserve">Ostali nespomenuti rashodi poslovanja - </t>
    </r>
    <r>
      <rPr>
        <sz val="9"/>
        <color rgb="FFFF0000"/>
        <rFont val="Bahnschrift Condensed"/>
        <family val="2"/>
        <charset val="238"/>
      </rPr>
      <t>DEC</t>
    </r>
  </si>
  <si>
    <r>
      <t xml:space="preserve">Ostali financijski rashodi - </t>
    </r>
    <r>
      <rPr>
        <sz val="9"/>
        <color rgb="FFFF0000"/>
        <rFont val="Bahnschrift Condensed"/>
        <family val="2"/>
        <charset val="238"/>
      </rPr>
      <t>DEC</t>
    </r>
  </si>
  <si>
    <r>
      <t xml:space="preserve">Postrojenja i oprema - </t>
    </r>
    <r>
      <rPr>
        <sz val="9"/>
        <color rgb="FFFF0000"/>
        <rFont val="Bahnschrift Condensed"/>
        <family val="2"/>
        <charset val="238"/>
      </rPr>
      <t>DEC</t>
    </r>
  </si>
  <si>
    <r>
      <t xml:space="preserve">UKUPNO - </t>
    </r>
    <r>
      <rPr>
        <sz val="9"/>
        <color rgb="FFFF0000"/>
        <rFont val="Bahnschrift Condensed"/>
        <family val="2"/>
        <charset val="238"/>
      </rPr>
      <t>DEC</t>
    </r>
  </si>
  <si>
    <r>
      <t>Rashodi za materijal i energiju.-</t>
    </r>
    <r>
      <rPr>
        <sz val="9"/>
        <color rgb="FFFF0000"/>
        <rFont val="Bahnschrift Condensed"/>
        <family val="2"/>
        <charset val="238"/>
      </rPr>
      <t>shema ŠV</t>
    </r>
  </si>
  <si>
    <r>
      <t>UKUPNO.-</t>
    </r>
    <r>
      <rPr>
        <sz val="9"/>
        <color rgb="FFFF0000"/>
        <rFont val="Bahnschrift Condensed"/>
        <family val="2"/>
        <charset val="238"/>
      </rPr>
      <t>shema ŠV</t>
    </r>
  </si>
  <si>
    <t>Plaće - bruto</t>
  </si>
  <si>
    <t xml:space="preserve">Ostali rashodi za zaposlene </t>
  </si>
  <si>
    <t>Doprinosi na plaće</t>
  </si>
  <si>
    <t>Naknade troškova zaposlenima</t>
  </si>
  <si>
    <t xml:space="preserve">Rashodi za materijal i energiju </t>
  </si>
  <si>
    <t>Rashodi za usluge</t>
  </si>
  <si>
    <t>Ostali nespomenuti rashodi poslovanja</t>
  </si>
  <si>
    <t>Ostale naknade građ. I kućanstvima iz proračuna</t>
  </si>
  <si>
    <t>Knjige, umjetnička djela i ost.vrijednosti</t>
  </si>
  <si>
    <t xml:space="preserve"> </t>
  </si>
  <si>
    <r>
      <t>Plaće - bruto-</t>
    </r>
    <r>
      <rPr>
        <sz val="9"/>
        <color rgb="FFFF0000"/>
        <rFont val="Bahnschrift Condensed"/>
        <family val="2"/>
        <charset val="238"/>
      </rPr>
      <t>vlastiti</t>
    </r>
  </si>
  <si>
    <r>
      <t>Doprinosi na plaće-</t>
    </r>
    <r>
      <rPr>
        <sz val="9"/>
        <color rgb="FFFF0000"/>
        <rFont val="Bahnschrift Condensed"/>
        <family val="2"/>
        <charset val="238"/>
      </rPr>
      <t>vlastiti</t>
    </r>
  </si>
  <si>
    <r>
      <t xml:space="preserve">Naknade troškova zaposlenima - </t>
    </r>
    <r>
      <rPr>
        <sz val="9"/>
        <color rgb="FFFF0000"/>
        <rFont val="Bahnschrift Condensed"/>
        <family val="2"/>
        <charset val="238"/>
      </rPr>
      <t>vlastiti</t>
    </r>
  </si>
  <si>
    <r>
      <t xml:space="preserve">Rashodi za usluge - </t>
    </r>
    <r>
      <rPr>
        <sz val="9"/>
        <color rgb="FFFF0000"/>
        <rFont val="Bahnschrift Condensed"/>
        <family val="2"/>
        <charset val="238"/>
      </rPr>
      <t>vlastiti</t>
    </r>
  </si>
  <si>
    <r>
      <t xml:space="preserve">Naknade troškova osobama izvan rad.odnosa - </t>
    </r>
    <r>
      <rPr>
        <sz val="9"/>
        <color rgb="FFFF0000"/>
        <rFont val="Bahnschrift Condensed"/>
        <family val="2"/>
        <charset val="238"/>
      </rPr>
      <t>vlastiti</t>
    </r>
  </si>
  <si>
    <r>
      <t xml:space="preserve">Postrojenja i oprema - </t>
    </r>
    <r>
      <rPr>
        <sz val="9"/>
        <color rgb="FFFF0000"/>
        <rFont val="Bahnschrift Condensed"/>
        <family val="2"/>
        <charset val="238"/>
      </rPr>
      <t>vlastiti</t>
    </r>
  </si>
  <si>
    <r>
      <t xml:space="preserve">Knjige, umjetnička djela i ost.vrijednosti - </t>
    </r>
    <r>
      <rPr>
        <sz val="9"/>
        <color rgb="FFFF0000"/>
        <rFont val="Bahnschrift Condensed"/>
        <family val="2"/>
        <charset val="238"/>
      </rPr>
      <t>vlastiti</t>
    </r>
  </si>
  <si>
    <r>
      <t>UKUPNO -</t>
    </r>
    <r>
      <rPr>
        <sz val="9"/>
        <color rgb="FFFF0000"/>
        <rFont val="Bahnschrift Condensed"/>
        <family val="2"/>
        <charset val="238"/>
      </rPr>
      <t>VLASTITI I OSTALI PRIHODI</t>
    </r>
  </si>
  <si>
    <r>
      <t>Rashodi za materijal i energiju-</t>
    </r>
    <r>
      <rPr>
        <sz val="9"/>
        <color rgb="FFFF0000"/>
        <rFont val="Bahnschrift Condensed"/>
        <family val="2"/>
        <charset val="238"/>
      </rPr>
      <t>vlastiti</t>
    </r>
  </si>
  <si>
    <r>
      <t>Ostali nespomenuti rashodi poslovanja-</t>
    </r>
    <r>
      <rPr>
        <sz val="9"/>
        <color rgb="FFFF0000"/>
        <rFont val="Bahnschrift Condensed"/>
        <family val="2"/>
        <charset val="238"/>
      </rPr>
      <t>vlastiti</t>
    </r>
  </si>
  <si>
    <r>
      <t>UKUPNO -</t>
    </r>
    <r>
      <rPr>
        <sz val="9"/>
        <color rgb="FFFF0000"/>
        <rFont val="Bahnschrift Condensed"/>
        <family val="2"/>
        <charset val="238"/>
      </rPr>
      <t>DONACIJE</t>
    </r>
  </si>
  <si>
    <r>
      <t>UKUPNO.-</t>
    </r>
    <r>
      <rPr>
        <sz val="9"/>
        <color rgb="FFFF0000"/>
        <rFont val="Bahnschrift Condensed"/>
        <family val="2"/>
        <charset val="238"/>
      </rPr>
      <t>EU SREDSTVA</t>
    </r>
  </si>
  <si>
    <t>S V E U K U P N O   R A S H O D I</t>
  </si>
  <si>
    <t>Prihodi iz nadležnog pror. za financ. rash. posl.</t>
  </si>
  <si>
    <t>Prihodi iz nadležnog pror. za financ. nefinan.imov.</t>
  </si>
  <si>
    <t xml:space="preserve">Naknade troškova osobama izvan rad.odnosa </t>
  </si>
  <si>
    <t xml:space="preserve">Ostali financijski rashodi </t>
  </si>
  <si>
    <t xml:space="preserve">Postrojenja i oprema </t>
  </si>
  <si>
    <t>2022.</t>
  </si>
  <si>
    <t>2023.</t>
  </si>
  <si>
    <t>2024.</t>
  </si>
  <si>
    <r>
      <t xml:space="preserve">Tekuće pomoći iz drž.pror.korisnicima pror.JLPS - </t>
    </r>
    <r>
      <rPr>
        <sz val="9"/>
        <color rgb="FFFF0000"/>
        <rFont val="Bahnschrift Condensed"/>
        <family val="2"/>
        <charset val="238"/>
      </rPr>
      <t>drž.pror</t>
    </r>
  </si>
  <si>
    <r>
      <t xml:space="preserve">Kapitalne pomoći iz drž.pror.korisnicima pror.JLPS - </t>
    </r>
    <r>
      <rPr>
        <sz val="9"/>
        <color rgb="FFFF0000"/>
        <rFont val="Bahnschrift Condensed"/>
        <family val="2"/>
        <charset val="238"/>
      </rPr>
      <t>drž.pr.</t>
    </r>
  </si>
  <si>
    <r>
      <t xml:space="preserve">UKUPNO - </t>
    </r>
    <r>
      <rPr>
        <sz val="9"/>
        <color rgb="FFFF0000"/>
        <rFont val="Bahnschrift Condensed"/>
        <family val="2"/>
        <charset val="238"/>
      </rPr>
      <t>e-tehničar</t>
    </r>
  </si>
  <si>
    <t>RAZDJEL</t>
  </si>
  <si>
    <t>11</t>
  </si>
  <si>
    <t>15</t>
  </si>
  <si>
    <t>14</t>
  </si>
  <si>
    <t>122</t>
  </si>
  <si>
    <t>41</t>
  </si>
  <si>
    <t>4602</t>
  </si>
  <si>
    <t>411</t>
  </si>
  <si>
    <t>466</t>
  </si>
  <si>
    <t>22</t>
  </si>
  <si>
    <t>511</t>
  </si>
  <si>
    <t>17</t>
  </si>
  <si>
    <t>P L A N    P R I H O D A   I   R A S H O D A   2022. G O D I N E   I  P R O J E K C I J E  2023. I  2024. G O D I N E</t>
  </si>
  <si>
    <t>PP00375</t>
  </si>
  <si>
    <t>PP00378</t>
  </si>
  <si>
    <t>PP00381</t>
  </si>
  <si>
    <t>PP00376</t>
  </si>
  <si>
    <t>PP00377</t>
  </si>
  <si>
    <t>PP00374</t>
  </si>
  <si>
    <t>PP00373</t>
  </si>
  <si>
    <t>VP00317</t>
  </si>
  <si>
    <t>VP00324</t>
  </si>
  <si>
    <t>VP00325</t>
  </si>
  <si>
    <t>VP00322</t>
  </si>
  <si>
    <t>VP00320</t>
  </si>
  <si>
    <t>VP00328</t>
  </si>
  <si>
    <t>VP00323</t>
  </si>
  <si>
    <t>PR00713</t>
  </si>
  <si>
    <t>PR00714</t>
  </si>
  <si>
    <t>PR00717</t>
  </si>
  <si>
    <t>PR00718</t>
  </si>
  <si>
    <t>PR00719</t>
  </si>
  <si>
    <t>PR00720</t>
  </si>
  <si>
    <t>PR00721</t>
  </si>
  <si>
    <t>PR00696</t>
  </si>
  <si>
    <t>PR00697</t>
  </si>
  <si>
    <t>VR00976</t>
  </si>
  <si>
    <t>str. 1</t>
  </si>
  <si>
    <t>VR00368</t>
  </si>
  <si>
    <t>VR00369</t>
  </si>
  <si>
    <t>VR00370</t>
  </si>
  <si>
    <t>VR00451</t>
  </si>
  <si>
    <t>VR00372</t>
  </si>
  <si>
    <t>VR00967</t>
  </si>
  <si>
    <t>VR00374</t>
  </si>
  <si>
    <t>VR00375</t>
  </si>
  <si>
    <t>VR00471</t>
  </si>
  <si>
    <t>VR00377</t>
  </si>
  <si>
    <t>VR00429</t>
  </si>
  <si>
    <t>VR00430</t>
  </si>
  <si>
    <t>VR00371</t>
  </si>
  <si>
    <t>VR00431</t>
  </si>
  <si>
    <t>VR00658</t>
  </si>
  <si>
    <t>VR00376</t>
  </si>
  <si>
    <t>VR00659</t>
  </si>
  <si>
    <t>MEDICINSKA ŠKOLA BJELOVAR</t>
  </si>
  <si>
    <t>BJELOVAR, dr. FRANJE TUĐMANA 8</t>
  </si>
  <si>
    <t>OIB:  00916951686</t>
  </si>
  <si>
    <r>
      <t>Prihodi iz nadležnog pror. za financ. rash. posl.-</t>
    </r>
    <r>
      <rPr>
        <sz val="9"/>
        <color rgb="FFFF0000"/>
        <rFont val="Bahnschrift Condensed"/>
        <family val="2"/>
        <charset val="238"/>
      </rPr>
      <t>RCK 1</t>
    </r>
  </si>
  <si>
    <r>
      <t>Prihodi iz nadležnog pror. za financ. rash. nefin.im.-</t>
    </r>
    <r>
      <rPr>
        <sz val="9"/>
        <color rgb="FFFF0000"/>
        <rFont val="Bahnschrift Condensed"/>
        <family val="2"/>
        <charset val="238"/>
      </rPr>
      <t>RCK 1</t>
    </r>
  </si>
  <si>
    <t>PP00380</t>
  </si>
  <si>
    <r>
      <t xml:space="preserve">Tekuće pomoći iz drž.pror.korisnicima pror.JLPS - </t>
    </r>
    <r>
      <rPr>
        <sz val="9"/>
        <color rgb="FFFF0000"/>
        <rFont val="Bahnschrift Condensed"/>
        <family val="2"/>
        <charset val="238"/>
      </rPr>
      <t>RCK 1</t>
    </r>
  </si>
  <si>
    <r>
      <t xml:space="preserve">Tekuće pomoći iz drž.pror.korisnicima pror.JLPS - </t>
    </r>
    <r>
      <rPr>
        <sz val="9"/>
        <color rgb="FFFF0000"/>
        <rFont val="Bahnschrift Condensed"/>
        <family val="2"/>
        <charset val="238"/>
      </rPr>
      <t>RCK 2</t>
    </r>
  </si>
  <si>
    <r>
      <rPr>
        <sz val="9"/>
        <rFont val="Bahnschrift Condensed"/>
        <family val="2"/>
        <charset val="238"/>
      </rPr>
      <t>Tek.pomoći pror. koris. Iz pror. koji nije nadl. -</t>
    </r>
    <r>
      <rPr>
        <sz val="9"/>
        <color rgb="FFFF0000"/>
        <rFont val="Bahnschrift Condensed"/>
        <family val="2"/>
        <charset val="238"/>
      </rPr>
      <t>gradski pror.</t>
    </r>
  </si>
  <si>
    <r>
      <t xml:space="preserve">Kapitalne pomoći iz drž.pror.korisnicima pror.JLPS - </t>
    </r>
    <r>
      <rPr>
        <sz val="9"/>
        <color rgb="FFFF0000"/>
        <rFont val="Bahnschrift Condensed"/>
        <family val="2"/>
        <charset val="238"/>
      </rPr>
      <t>RCK 1</t>
    </r>
  </si>
  <si>
    <t>VP00333</t>
  </si>
  <si>
    <t>VP00326</t>
  </si>
  <si>
    <t>VP00327</t>
  </si>
  <si>
    <t>VP00736</t>
  </si>
  <si>
    <r>
      <t>Tek.pomoći iz drž.pror.temeljem prijenosa EU sred. -</t>
    </r>
    <r>
      <rPr>
        <sz val="9"/>
        <color rgb="FFFF0000"/>
        <rFont val="Bahnschrift Condensed"/>
        <family val="2"/>
        <charset val="238"/>
      </rPr>
      <t xml:space="preserve"> ERASMUS</t>
    </r>
  </si>
  <si>
    <r>
      <t>Tek.pomoći iz drž.pror.temeljem prijenosa EU sred. -</t>
    </r>
    <r>
      <rPr>
        <sz val="9"/>
        <color rgb="FFFF0000"/>
        <rFont val="Bahnschrift Condensed"/>
        <family val="2"/>
        <charset val="238"/>
      </rPr>
      <t xml:space="preserve"> RCK 1</t>
    </r>
  </si>
  <si>
    <t>46601</t>
  </si>
  <si>
    <r>
      <t>Tek.pomoći iz drž.pror.temeljem prijenosa EU sred. -</t>
    </r>
    <r>
      <rPr>
        <sz val="9"/>
        <color rgb="FFFF0000"/>
        <rFont val="Bahnschrift Condensed"/>
        <family val="2"/>
        <charset val="238"/>
      </rPr>
      <t xml:space="preserve"> RCK 2</t>
    </r>
  </si>
  <si>
    <r>
      <t xml:space="preserve">Kamate na depozite po viđenju - </t>
    </r>
    <r>
      <rPr>
        <sz val="9"/>
        <color rgb="FFFF0000"/>
        <rFont val="Bahnschrift Condensed"/>
        <family val="2"/>
        <charset val="238"/>
      </rPr>
      <t>vlastiti</t>
    </r>
  </si>
  <si>
    <r>
      <t xml:space="preserve">Prihodi od pruženih usluga - </t>
    </r>
    <r>
      <rPr>
        <sz val="9"/>
        <color rgb="FFFF0000"/>
        <rFont val="Bahnschrift Condensed"/>
        <family val="2"/>
        <charset val="238"/>
      </rPr>
      <t>vlastiti</t>
    </r>
  </si>
  <si>
    <r>
      <t xml:space="preserve">Tekuće donacije od ostalih subjekata izvan općeg pror. - </t>
    </r>
    <r>
      <rPr>
        <sz val="9"/>
        <color rgb="FFFF0000"/>
        <rFont val="Bahnschrift Condensed"/>
        <family val="2"/>
        <charset val="238"/>
      </rPr>
      <t>vlatiti</t>
    </r>
  </si>
  <si>
    <r>
      <t xml:space="preserve">Ostali prihodi - </t>
    </r>
    <r>
      <rPr>
        <sz val="9"/>
        <color rgb="FFFF0000"/>
        <rFont val="Bahnschrift Condensed"/>
        <family val="2"/>
        <charset val="238"/>
      </rPr>
      <t>vlastiti</t>
    </r>
  </si>
  <si>
    <r>
      <t xml:space="preserve">Rashodi za materijal i energiju - </t>
    </r>
    <r>
      <rPr>
        <sz val="9"/>
        <color rgb="FFFF0000"/>
        <rFont val="Bahnschrift Condensed"/>
        <family val="2"/>
        <charset val="238"/>
      </rPr>
      <t>natjecanje</t>
    </r>
  </si>
  <si>
    <t>PR01679</t>
  </si>
  <si>
    <t>PR00715</t>
  </si>
  <si>
    <t>PR00865</t>
  </si>
  <si>
    <t>PR00703</t>
  </si>
  <si>
    <t>PR00705</t>
  </si>
  <si>
    <r>
      <t xml:space="preserve">Plaće - bruto - </t>
    </r>
    <r>
      <rPr>
        <sz val="9"/>
        <color rgb="FFFF0000"/>
        <rFont val="Bahnschrift Condensed"/>
        <family val="2"/>
        <charset val="238"/>
      </rPr>
      <t>RCK 1</t>
    </r>
  </si>
  <si>
    <r>
      <t xml:space="preserve">Doprinosi na plaće - </t>
    </r>
    <r>
      <rPr>
        <sz val="9"/>
        <color rgb="FFFF0000"/>
        <rFont val="Bahnschrift Condensed"/>
        <family val="2"/>
        <charset val="238"/>
      </rPr>
      <t>RCK 1</t>
    </r>
  </si>
  <si>
    <r>
      <t xml:space="preserve">Rashodi za usluge - </t>
    </r>
    <r>
      <rPr>
        <sz val="9"/>
        <color rgb="FFFF0000"/>
        <rFont val="Bahnschrift Condensed"/>
        <family val="2"/>
        <charset val="238"/>
      </rPr>
      <t>RCK 1</t>
    </r>
  </si>
  <si>
    <r>
      <t xml:space="preserve">Ostali nespomenuti rashodi poslovanja - </t>
    </r>
    <r>
      <rPr>
        <sz val="9"/>
        <color rgb="FFFF0000"/>
        <rFont val="Bahnschrift Condensed"/>
        <family val="2"/>
        <charset val="238"/>
      </rPr>
      <t>RCK 1</t>
    </r>
  </si>
  <si>
    <r>
      <t xml:space="preserve">Postrojenja i oprema - </t>
    </r>
    <r>
      <rPr>
        <sz val="9"/>
        <color rgb="FFFF0000"/>
        <rFont val="Bahnschrift Condensed"/>
        <family val="2"/>
        <charset val="238"/>
      </rPr>
      <t>RCK 1</t>
    </r>
  </si>
  <si>
    <r>
      <t xml:space="preserve">Dodatna ulaganja na građ. Obj. - </t>
    </r>
    <r>
      <rPr>
        <sz val="9"/>
        <color rgb="FFFF0000"/>
        <rFont val="Bahnschrift Condensed"/>
        <family val="2"/>
        <charset val="238"/>
      </rPr>
      <t>RCK 1</t>
    </r>
  </si>
  <si>
    <t>PR00722</t>
  </si>
  <si>
    <t>PR00723</t>
  </si>
  <si>
    <t>PR00724</t>
  </si>
  <si>
    <t>PR00725</t>
  </si>
  <si>
    <t>PR01637</t>
  </si>
  <si>
    <t>PR00716</t>
  </si>
  <si>
    <r>
      <t xml:space="preserve">Plaće - bruto </t>
    </r>
    <r>
      <rPr>
        <sz val="9"/>
        <color rgb="FFFF0000"/>
        <rFont val="Bahnschrift Condensed"/>
        <family val="2"/>
        <charset val="238"/>
      </rPr>
      <t>- drž. pror.</t>
    </r>
  </si>
  <si>
    <r>
      <t xml:space="preserve">Ostali rashodi za zaposlene  - </t>
    </r>
    <r>
      <rPr>
        <sz val="9"/>
        <color rgb="FFFF0000"/>
        <rFont val="Bahnschrift Condensed"/>
        <family val="2"/>
        <charset val="238"/>
      </rPr>
      <t>drž. pror.</t>
    </r>
  </si>
  <si>
    <r>
      <t xml:space="preserve">Doprinosi na plaće - </t>
    </r>
    <r>
      <rPr>
        <sz val="9"/>
        <color rgb="FFFF0000"/>
        <rFont val="Bahnschrift Condensed"/>
        <family val="2"/>
        <charset val="238"/>
      </rPr>
      <t>drž. pror.</t>
    </r>
  </si>
  <si>
    <r>
      <t xml:space="preserve">Naknade troškova zaposlenima - </t>
    </r>
    <r>
      <rPr>
        <sz val="9"/>
        <color rgb="FFFF0000"/>
        <rFont val="Bahnschrift Condensed"/>
        <family val="2"/>
        <charset val="238"/>
      </rPr>
      <t>drž. pror.</t>
    </r>
  </si>
  <si>
    <r>
      <t xml:space="preserve">Rashodi za materijal i energiju  - </t>
    </r>
    <r>
      <rPr>
        <sz val="9"/>
        <color rgb="FFFF0000"/>
        <rFont val="Bahnschrift Condensed"/>
        <family val="2"/>
        <charset val="238"/>
      </rPr>
      <t>drž. pror.</t>
    </r>
  </si>
  <si>
    <r>
      <t xml:space="preserve">Rashodi za usluge - </t>
    </r>
    <r>
      <rPr>
        <sz val="9"/>
        <color rgb="FFFF0000"/>
        <rFont val="Bahnschrift Condensed"/>
        <family val="2"/>
        <charset val="238"/>
      </rPr>
      <t>drž. pror.</t>
    </r>
  </si>
  <si>
    <r>
      <t xml:space="preserve">Naknade troškova osobama izvan rad.odnosa  - </t>
    </r>
    <r>
      <rPr>
        <sz val="9"/>
        <color rgb="FFFF0000"/>
        <rFont val="Bahnschrift Condensed"/>
        <family val="2"/>
        <charset val="238"/>
      </rPr>
      <t>drž. pror.</t>
    </r>
  </si>
  <si>
    <r>
      <t xml:space="preserve">Ostali nespomenuti rashodi poslovanja - </t>
    </r>
    <r>
      <rPr>
        <sz val="9"/>
        <color rgb="FFFF0000"/>
        <rFont val="Bahnschrift Condensed"/>
        <family val="2"/>
        <charset val="238"/>
      </rPr>
      <t>drž. pror.</t>
    </r>
  </si>
  <si>
    <r>
      <t xml:space="preserve">Ostali financijski rashodi  - </t>
    </r>
    <r>
      <rPr>
        <sz val="9"/>
        <color rgb="FFFF0000"/>
        <rFont val="Bahnschrift Condensed"/>
        <family val="2"/>
        <charset val="238"/>
      </rPr>
      <t>drž. pror.</t>
    </r>
  </si>
  <si>
    <r>
      <t xml:space="preserve">Postrojenja i oprema - </t>
    </r>
    <r>
      <rPr>
        <sz val="9"/>
        <color rgb="FFFF0000"/>
        <rFont val="Bahnschrift Condensed"/>
        <family val="2"/>
        <charset val="238"/>
      </rPr>
      <t>drž. pror.</t>
    </r>
  </si>
  <si>
    <r>
      <t xml:space="preserve">Knjige, umjetnička djela i ost.vrijednosti - </t>
    </r>
    <r>
      <rPr>
        <sz val="9"/>
        <color rgb="FFFF0000"/>
        <rFont val="Bahnschrift Condensed"/>
        <family val="2"/>
        <charset val="238"/>
      </rPr>
      <t>drž. pror.</t>
    </r>
  </si>
  <si>
    <t>VR01089</t>
  </si>
  <si>
    <t>VR01088</t>
  </si>
  <si>
    <r>
      <t>Ostali nespomenuti rashodi poslovanja-</t>
    </r>
    <r>
      <rPr>
        <sz val="9"/>
        <color rgb="FFFF0000"/>
        <rFont val="Bahnschrift Condensed"/>
        <family val="2"/>
        <charset val="238"/>
      </rPr>
      <t>donacije</t>
    </r>
  </si>
  <si>
    <r>
      <t xml:space="preserve">Postrojenja i oprema - </t>
    </r>
    <r>
      <rPr>
        <sz val="9"/>
        <color rgb="FFFF0000"/>
        <rFont val="Bahnschrift Condensed"/>
        <family val="2"/>
        <charset val="238"/>
      </rPr>
      <t>donacije</t>
    </r>
  </si>
  <si>
    <t>VR01225</t>
  </si>
  <si>
    <t>VR00975</t>
  </si>
  <si>
    <r>
      <t xml:space="preserve">Naknade troškova zaposlenima - </t>
    </r>
    <r>
      <rPr>
        <sz val="9"/>
        <color rgb="FFFF0000"/>
        <rFont val="Bahnschrift Condensed"/>
        <family val="2"/>
        <charset val="238"/>
      </rPr>
      <t>ERASMUS+ 077600</t>
    </r>
  </si>
  <si>
    <r>
      <t xml:space="preserve">Naknade troškova zaposlenima - </t>
    </r>
    <r>
      <rPr>
        <sz val="9"/>
        <color rgb="FFFF0000"/>
        <rFont val="Bahnschrift Condensed"/>
        <family val="2"/>
        <charset val="238"/>
      </rPr>
      <t>ERASMUS+ 060496</t>
    </r>
  </si>
  <si>
    <r>
      <t xml:space="preserve">Ostali nespomenuti rashodi poslovanja </t>
    </r>
    <r>
      <rPr>
        <sz val="9"/>
        <color rgb="FFFF0000"/>
        <rFont val="Bahnschrift Condensed"/>
        <family val="2"/>
        <charset val="238"/>
      </rPr>
      <t>- ERASMUS+ 077600</t>
    </r>
  </si>
  <si>
    <r>
      <t xml:space="preserve">Ostali nespomenuti rashodi poslovanja </t>
    </r>
    <r>
      <rPr>
        <sz val="9"/>
        <color rgb="FFFF0000"/>
        <rFont val="Bahnschrift Condensed"/>
        <family val="2"/>
        <charset val="238"/>
      </rPr>
      <t>- ERASMUS+ 060496</t>
    </r>
  </si>
  <si>
    <t>VR01098</t>
  </si>
  <si>
    <t>VR01099</t>
  </si>
  <si>
    <t>PR01053</t>
  </si>
  <si>
    <t>PR01054</t>
  </si>
  <si>
    <t>PR01058</t>
  </si>
  <si>
    <t>PR01055</t>
  </si>
  <si>
    <t>PR01057</t>
  </si>
  <si>
    <t>PR01056</t>
  </si>
  <si>
    <r>
      <t xml:space="preserve">UKUPNO  - </t>
    </r>
    <r>
      <rPr>
        <sz val="9"/>
        <color rgb="FFFF0000"/>
        <rFont val="Bahnschrift Condensed"/>
        <family val="2"/>
        <charset val="238"/>
      </rPr>
      <t>RCK 1  - županijski dio</t>
    </r>
  </si>
  <si>
    <r>
      <t xml:space="preserve">UKUPNO  - </t>
    </r>
    <r>
      <rPr>
        <sz val="9"/>
        <color rgb="FFFF0000"/>
        <rFont val="Bahnschrift Condensed"/>
        <family val="2"/>
        <charset val="238"/>
      </rPr>
      <t>RCK 1     državni dio</t>
    </r>
  </si>
  <si>
    <t>PR00390</t>
  </si>
  <si>
    <t>PR00391</t>
  </si>
  <si>
    <t>PR00392</t>
  </si>
  <si>
    <t>PR00393</t>
  </si>
  <si>
    <t>PR01060</t>
  </si>
  <si>
    <t>PR00394</t>
  </si>
  <si>
    <r>
      <t xml:space="preserve">UKUPNO  - </t>
    </r>
    <r>
      <rPr>
        <sz val="9"/>
        <color rgb="FFFF0000"/>
        <rFont val="Bahnschrift Condensed"/>
        <family val="2"/>
        <charset val="238"/>
      </rPr>
      <t>RCK 1     EU dio</t>
    </r>
  </si>
  <si>
    <r>
      <t xml:space="preserve">Plaće - bruto </t>
    </r>
    <r>
      <rPr>
        <sz val="9"/>
        <color rgb="FFFF0000"/>
        <rFont val="Bahnschrift Condensed"/>
        <family val="2"/>
        <charset val="238"/>
      </rPr>
      <t>- RCK 2</t>
    </r>
  </si>
  <si>
    <r>
      <t xml:space="preserve">Ostali rashodi za zaposlene  - </t>
    </r>
    <r>
      <rPr>
        <sz val="9"/>
        <color rgb="FFFF0000"/>
        <rFont val="Bahnschrift Condensed"/>
        <family val="2"/>
        <charset val="238"/>
      </rPr>
      <t>RCK 2</t>
    </r>
  </si>
  <si>
    <r>
      <t xml:space="preserve">Doprinosi na plaće - </t>
    </r>
    <r>
      <rPr>
        <sz val="9"/>
        <color rgb="FFFF0000"/>
        <rFont val="Bahnschrift Condensed"/>
        <family val="2"/>
        <charset val="238"/>
      </rPr>
      <t>RCK 2</t>
    </r>
  </si>
  <si>
    <r>
      <t xml:space="preserve">Naknade troškova zaposlenima - </t>
    </r>
    <r>
      <rPr>
        <sz val="9"/>
        <color rgb="FFFF0000"/>
        <rFont val="Bahnschrift Condensed"/>
        <family val="2"/>
        <charset val="238"/>
      </rPr>
      <t>RCK 2</t>
    </r>
  </si>
  <si>
    <r>
      <t xml:space="preserve">Rashodi za materijal i energiju  - </t>
    </r>
    <r>
      <rPr>
        <sz val="9"/>
        <color rgb="FFFF0000"/>
        <rFont val="Bahnschrift Condensed"/>
        <family val="2"/>
        <charset val="238"/>
      </rPr>
      <t>RCK 2</t>
    </r>
  </si>
  <si>
    <r>
      <t xml:space="preserve">Rashodi za usluge - </t>
    </r>
    <r>
      <rPr>
        <sz val="9"/>
        <color rgb="FFFF0000"/>
        <rFont val="Bahnschrift Condensed"/>
        <family val="2"/>
        <charset val="238"/>
      </rPr>
      <t>RCK 2</t>
    </r>
  </si>
  <si>
    <r>
      <t xml:space="preserve">Ostali nespomenuti rashodi poslovanja - </t>
    </r>
    <r>
      <rPr>
        <sz val="9"/>
        <color rgb="FFFF0000"/>
        <rFont val="Bahnschrift Condensed"/>
        <family val="2"/>
        <charset val="238"/>
      </rPr>
      <t>RCK 2</t>
    </r>
  </si>
  <si>
    <r>
      <t xml:space="preserve">Subvencije trg. Društvima, zadrugama iz EU sr. - </t>
    </r>
    <r>
      <rPr>
        <sz val="9"/>
        <color rgb="FFFF0000"/>
        <rFont val="Bahnschrift Condensed"/>
        <family val="2"/>
        <charset val="238"/>
      </rPr>
      <t>RCK 2</t>
    </r>
  </si>
  <si>
    <r>
      <t xml:space="preserve">Pomoći temeljem prijenosa EU sredstava - </t>
    </r>
    <r>
      <rPr>
        <sz val="9"/>
        <color rgb="FFFF0000"/>
        <rFont val="Bahnschrift Condensed"/>
        <family val="2"/>
        <charset val="238"/>
      </rPr>
      <t>RCK 2</t>
    </r>
  </si>
  <si>
    <r>
      <t xml:space="preserve">Tekuće donacije - </t>
    </r>
    <r>
      <rPr>
        <sz val="9"/>
        <color rgb="FFFF0000"/>
        <rFont val="Bahnschrift Condensed"/>
        <family val="2"/>
        <charset val="238"/>
      </rPr>
      <t>RCK 2</t>
    </r>
  </si>
  <si>
    <r>
      <t xml:space="preserve">Postrojenja i oprema- </t>
    </r>
    <r>
      <rPr>
        <sz val="9"/>
        <color rgb="FFFF0000"/>
        <rFont val="Bahnschrift Condensed"/>
        <family val="2"/>
        <charset val="238"/>
      </rPr>
      <t>RCK 2</t>
    </r>
  </si>
  <si>
    <r>
      <t>UKUPNO -</t>
    </r>
    <r>
      <rPr>
        <sz val="9"/>
        <color rgb="FFFF0000"/>
        <rFont val="Bahnschrift Condensed"/>
        <family val="2"/>
        <charset val="238"/>
      </rPr>
      <t>RCK 2   - državni dio</t>
    </r>
  </si>
  <si>
    <r>
      <t>UKUPNO -</t>
    </r>
    <r>
      <rPr>
        <sz val="9"/>
        <color rgb="FFFF0000"/>
        <rFont val="Bahnschrift Condensed"/>
        <family val="2"/>
        <charset val="238"/>
      </rPr>
      <t>RCK 2   - EU dio</t>
    </r>
  </si>
  <si>
    <r>
      <t>SVEUKUPNO -</t>
    </r>
    <r>
      <rPr>
        <sz val="9"/>
        <color rgb="FFFF0000"/>
        <rFont val="Bahnschrift Condensed"/>
        <family val="2"/>
        <charset val="238"/>
      </rPr>
      <t xml:space="preserve">RCK 2 </t>
    </r>
  </si>
  <si>
    <r>
      <t xml:space="preserve">SVEUKUPNO  - </t>
    </r>
    <r>
      <rPr>
        <sz val="9"/>
        <color rgb="FFFF0000"/>
        <rFont val="Bahnschrift Condensed"/>
        <family val="2"/>
        <charset val="238"/>
      </rPr>
      <t xml:space="preserve">RCK 1     </t>
    </r>
  </si>
  <si>
    <t>VR00395</t>
  </si>
  <si>
    <t>VR00396</t>
  </si>
  <si>
    <t>VR00397</t>
  </si>
  <si>
    <t>VR00398</t>
  </si>
  <si>
    <t>VR00399</t>
  </si>
  <si>
    <t>VR00414</t>
  </si>
  <si>
    <t>VR00415</t>
  </si>
  <si>
    <t>VR00417</t>
  </si>
  <si>
    <t>VR00400</t>
  </si>
  <si>
    <t>VR00416</t>
  </si>
  <si>
    <t>VR01066</t>
  </si>
  <si>
    <t>VR00401</t>
  </si>
  <si>
    <t>VR00402</t>
  </si>
  <si>
    <t>VR00403</t>
  </si>
  <si>
    <t>VR00404</t>
  </si>
  <si>
    <t>VR00418</t>
  </si>
  <si>
    <t>VR00405</t>
  </si>
  <si>
    <t>VR01068</t>
  </si>
  <si>
    <t>VR00406</t>
  </si>
  <si>
    <t>VR00407</t>
  </si>
  <si>
    <t>VR00408</t>
  </si>
  <si>
    <t>VR01067</t>
  </si>
  <si>
    <r>
      <t>UKUPNO -</t>
    </r>
    <r>
      <rPr>
        <sz val="9"/>
        <color rgb="FFFF0000"/>
        <rFont val="Bahnschrift Condensed"/>
        <family val="2"/>
        <charset val="238"/>
      </rPr>
      <t>EU  ERASMUS</t>
    </r>
  </si>
  <si>
    <r>
      <t>UKUPNO -</t>
    </r>
    <r>
      <rPr>
        <sz val="9"/>
        <color rgb="FFFF0000"/>
        <rFont val="Bahnschrift Condensed"/>
        <family val="2"/>
        <charset val="238"/>
      </rPr>
      <t>POMOĆI - DRŽ. PROR.</t>
    </r>
  </si>
  <si>
    <t>Tek.pomoći pror. koris. Iz pror. koji nije nadležan</t>
  </si>
  <si>
    <t xml:space="preserve">Tek.pomoći iz drž.pror.temeljem prijenosa EU sred.  </t>
  </si>
  <si>
    <t xml:space="preserve">Subvencije trg. Društvima, zadrugama iz EU sr.  </t>
  </si>
  <si>
    <t xml:space="preserve">Pomoći temeljem prijenosa EU sredstava  </t>
  </si>
  <si>
    <t xml:space="preserve">Tekuće donacije  </t>
  </si>
  <si>
    <t xml:space="preserve">Dodatna ulaganja na građ. Obj.  </t>
  </si>
  <si>
    <t>P R I H O D I</t>
  </si>
  <si>
    <t>R A S H O D I</t>
  </si>
  <si>
    <t>R A Z L I K A</t>
  </si>
  <si>
    <t>str. 2</t>
  </si>
  <si>
    <t>str. 3</t>
  </si>
  <si>
    <t>str. 4</t>
  </si>
  <si>
    <t>str. 5</t>
  </si>
  <si>
    <t>str. 6</t>
  </si>
  <si>
    <r>
      <t xml:space="preserve">Dodatna ulaganja na građ.objektima. - </t>
    </r>
    <r>
      <rPr>
        <sz val="9"/>
        <color rgb="FFFF0000"/>
        <rFont val="Bahnschrift Condensed"/>
        <family val="2"/>
        <charset val="238"/>
      </rPr>
      <t>DEC</t>
    </r>
  </si>
  <si>
    <t>PR00928</t>
  </si>
  <si>
    <r>
      <t xml:space="preserve">Kapitalne pomoći iz drž.pror.korisnicima pror.JLPS - </t>
    </r>
    <r>
      <rPr>
        <sz val="9"/>
        <color rgb="FFFF0000"/>
        <rFont val="Bahnschrift Condensed"/>
        <family val="2"/>
        <charset val="238"/>
      </rPr>
      <t>RCK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</si>
</sst>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k_n_-;\-* #,##0.00\ _k_n_-;_-* &quot;-&quot;??\ _k_n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sz val="9"/>
      <color theme="1"/>
      <name val="Bahnschrift Condensed"/>
      <family val="2"/>
      <charset val="238"/>
    </font>
    <font>
      <sz val="9"/>
      <color rgb="FFFF0000"/>
      <name val="Bahnschrift Condensed"/>
      <family val="2"/>
      <charset val="238"/>
    </font>
    <font>
      <sz val="11"/>
      <color theme="9" tint="-0.499984740745262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</font>
    <font>
      <sz val="10"/>
      <color rgb="FF0070C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name val="Bahnschrift Condensed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43" fontId="4" fillId="0" borderId="1" xfId="1" applyFont="1" applyBorder="1"/>
    <xf numFmtId="43" fontId="5" fillId="0" borderId="1" xfId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3" fontId="10" fillId="0" borderId="1" xfId="1" applyFont="1" applyBorder="1"/>
    <xf numFmtId="43" fontId="0" fillId="0" borderId="1" xfId="0" applyNumberFormat="1" applyBorder="1"/>
    <xf numFmtId="43" fontId="5" fillId="0" borderId="1" xfId="0" applyNumberFormat="1" applyFont="1" applyBorder="1"/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43" fontId="12" fillId="0" borderId="1" xfId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2" fillId="0" borderId="1" xfId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/>
    </xf>
    <xf numFmtId="49" fontId="14" fillId="0" borderId="1" xfId="1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49" fontId="4" fillId="0" borderId="0" xfId="0" applyNumberFormat="1" applyFont="1" applyBorder="1" applyAlignment="1">
      <alignment horizontal="center"/>
    </xf>
    <xf numFmtId="43" fontId="10" fillId="0" borderId="0" xfId="1" applyFont="1" applyBorder="1"/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9"/>
  <sheetViews>
    <sheetView tabSelected="1" workbookViewId="0">
      <selection activeCell="A4" sqref="A4"/>
    </sheetView>
  </sheetViews>
  <sheetFormatPr defaultRowHeight="15" x14ac:dyDescent="0.25"/>
  <cols>
    <col min="1" max="1" width="9.28515625" customWidth="1"/>
    <col min="2" max="2" width="34.42578125" customWidth="1"/>
    <col min="3" max="3" width="9.85546875" customWidth="1"/>
    <col min="4" max="5" width="7.85546875" style="22" customWidth="1"/>
    <col min="6" max="6" width="15.42578125" customWidth="1"/>
    <col min="7" max="7" width="20.42578125" customWidth="1"/>
    <col min="8" max="8" width="18.5703125" customWidth="1"/>
  </cols>
  <sheetData>
    <row r="1" spans="1:8" x14ac:dyDescent="0.25">
      <c r="A1" s="38" t="s">
        <v>130</v>
      </c>
      <c r="B1" s="38"/>
      <c r="C1" s="38"/>
      <c r="D1" s="38"/>
      <c r="E1" s="19"/>
      <c r="F1" s="1"/>
      <c r="H1" s="27" t="s">
        <v>112</v>
      </c>
    </row>
    <row r="2" spans="1:8" x14ac:dyDescent="0.25">
      <c r="A2" s="38" t="s">
        <v>131</v>
      </c>
      <c r="B2" s="38"/>
      <c r="C2" s="38"/>
      <c r="D2" s="38"/>
      <c r="E2" s="19"/>
      <c r="F2" s="1"/>
    </row>
    <row r="3" spans="1:8" x14ac:dyDescent="0.25">
      <c r="A3" s="38" t="s">
        <v>132</v>
      </c>
      <c r="B3" s="38"/>
      <c r="C3" s="38"/>
      <c r="D3" s="38"/>
      <c r="E3" s="19"/>
      <c r="F3" s="1"/>
    </row>
    <row r="4" spans="1:8" x14ac:dyDescent="0.25">
      <c r="A4" s="1"/>
      <c r="B4" s="1"/>
      <c r="C4" s="1"/>
      <c r="F4" s="1"/>
    </row>
    <row r="5" spans="1:8" ht="18.75" x14ac:dyDescent="0.3">
      <c r="B5" s="39" t="s">
        <v>87</v>
      </c>
      <c r="C5" s="39"/>
      <c r="D5" s="39"/>
      <c r="E5" s="39"/>
      <c r="F5" s="39"/>
      <c r="G5" s="39"/>
      <c r="H5" s="39"/>
    </row>
    <row r="7" spans="1:8" x14ac:dyDescent="0.25">
      <c r="A7" s="6" t="s">
        <v>0</v>
      </c>
      <c r="B7" s="6" t="s">
        <v>1</v>
      </c>
      <c r="C7" s="6" t="s">
        <v>2</v>
      </c>
      <c r="D7" s="21" t="s">
        <v>75</v>
      </c>
      <c r="E7" s="21" t="s">
        <v>4</v>
      </c>
      <c r="F7" s="2" t="s">
        <v>69</v>
      </c>
      <c r="G7" s="2" t="s">
        <v>70</v>
      </c>
      <c r="H7" s="2" t="s">
        <v>71</v>
      </c>
    </row>
    <row r="8" spans="1:8" x14ac:dyDescent="0.25">
      <c r="A8" s="40" t="s">
        <v>3</v>
      </c>
      <c r="B8" s="41"/>
      <c r="C8" s="4"/>
      <c r="D8" s="23"/>
      <c r="E8" s="23"/>
      <c r="F8" s="5"/>
      <c r="G8" s="5"/>
      <c r="H8" s="5"/>
    </row>
    <row r="9" spans="1:8" x14ac:dyDescent="0.25">
      <c r="A9" s="4">
        <v>671110</v>
      </c>
      <c r="B9" s="7" t="s">
        <v>5</v>
      </c>
      <c r="C9" s="8" t="s">
        <v>88</v>
      </c>
      <c r="D9" s="23" t="s">
        <v>86</v>
      </c>
      <c r="E9" s="23" t="s">
        <v>76</v>
      </c>
      <c r="F9" s="9">
        <v>13000</v>
      </c>
      <c r="G9" s="9"/>
      <c r="H9" s="9"/>
    </row>
    <row r="10" spans="1:8" x14ac:dyDescent="0.25">
      <c r="A10" s="4">
        <v>671110</v>
      </c>
      <c r="B10" s="7" t="s">
        <v>133</v>
      </c>
      <c r="C10" s="8" t="s">
        <v>88</v>
      </c>
      <c r="D10" s="23" t="s">
        <v>86</v>
      </c>
      <c r="E10" s="23" t="s">
        <v>76</v>
      </c>
      <c r="F10" s="9">
        <v>9320</v>
      </c>
      <c r="G10" s="9">
        <v>6662</v>
      </c>
      <c r="H10" s="9"/>
    </row>
    <row r="11" spans="1:8" x14ac:dyDescent="0.25">
      <c r="A11" s="4">
        <v>671210</v>
      </c>
      <c r="B11" s="7" t="s">
        <v>134</v>
      </c>
      <c r="C11" s="8" t="s">
        <v>135</v>
      </c>
      <c r="D11" s="23" t="s">
        <v>86</v>
      </c>
      <c r="E11" s="23" t="s">
        <v>76</v>
      </c>
      <c r="F11" s="9">
        <v>1400600</v>
      </c>
      <c r="G11" s="9"/>
      <c r="H11" s="9"/>
    </row>
    <row r="12" spans="1:8" x14ac:dyDescent="0.25">
      <c r="A12" s="4">
        <v>671110</v>
      </c>
      <c r="B12" s="7" t="s">
        <v>6</v>
      </c>
      <c r="C12" s="8" t="s">
        <v>89</v>
      </c>
      <c r="D12" s="23" t="s">
        <v>86</v>
      </c>
      <c r="E12" s="23" t="s">
        <v>77</v>
      </c>
      <c r="F12" s="9">
        <v>11000</v>
      </c>
      <c r="G12" s="9">
        <v>11000</v>
      </c>
      <c r="H12" s="9"/>
    </row>
    <row r="13" spans="1:8" x14ac:dyDescent="0.25">
      <c r="A13" s="4">
        <v>671110</v>
      </c>
      <c r="B13" s="7" t="s">
        <v>7</v>
      </c>
      <c r="C13" s="8" t="s">
        <v>90</v>
      </c>
      <c r="D13" s="23" t="s">
        <v>86</v>
      </c>
      <c r="E13" s="23" t="s">
        <v>78</v>
      </c>
      <c r="F13" s="9">
        <v>15000</v>
      </c>
      <c r="G13" s="9">
        <v>15000</v>
      </c>
      <c r="H13" s="9">
        <v>15000</v>
      </c>
    </row>
    <row r="14" spans="1:8" x14ac:dyDescent="0.25">
      <c r="A14" s="4"/>
      <c r="B14" s="7"/>
      <c r="C14" s="8"/>
      <c r="D14" s="23"/>
      <c r="E14" s="23"/>
      <c r="F14" s="9"/>
      <c r="G14" s="9"/>
      <c r="H14" s="9"/>
    </row>
    <row r="15" spans="1:8" x14ac:dyDescent="0.25">
      <c r="A15" s="4">
        <v>671110</v>
      </c>
      <c r="B15" s="7" t="s">
        <v>8</v>
      </c>
      <c r="C15" s="8" t="s">
        <v>91</v>
      </c>
      <c r="D15" s="23" t="s">
        <v>86</v>
      </c>
      <c r="E15" s="23" t="s">
        <v>79</v>
      </c>
      <c r="F15" s="5">
        <v>710158</v>
      </c>
      <c r="G15" s="5">
        <v>710158</v>
      </c>
      <c r="H15" s="9">
        <v>710158</v>
      </c>
    </row>
    <row r="16" spans="1:8" x14ac:dyDescent="0.25">
      <c r="A16" s="4">
        <v>671210</v>
      </c>
      <c r="B16" s="7" t="s">
        <v>11</v>
      </c>
      <c r="C16" s="8" t="s">
        <v>92</v>
      </c>
      <c r="D16" s="23" t="s">
        <v>86</v>
      </c>
      <c r="E16" s="23" t="s">
        <v>79</v>
      </c>
      <c r="F16" s="5">
        <v>260000</v>
      </c>
      <c r="G16" s="5">
        <v>10000</v>
      </c>
      <c r="H16" s="9">
        <v>10000</v>
      </c>
    </row>
    <row r="17" spans="1:8" x14ac:dyDescent="0.25">
      <c r="A17" s="4"/>
      <c r="B17" s="7" t="s">
        <v>12</v>
      </c>
      <c r="C17" s="8"/>
      <c r="D17" s="23"/>
      <c r="E17" s="23"/>
      <c r="F17" s="10">
        <f>SUM(F15:F16)</f>
        <v>970158</v>
      </c>
      <c r="G17" s="10">
        <f t="shared" ref="G17:H17" si="0">SUM(G15:G16)</f>
        <v>720158</v>
      </c>
      <c r="H17" s="10">
        <f t="shared" si="0"/>
        <v>720158</v>
      </c>
    </row>
    <row r="18" spans="1:8" x14ac:dyDescent="0.25">
      <c r="A18" s="4">
        <v>671110</v>
      </c>
      <c r="B18" s="7" t="s">
        <v>9</v>
      </c>
      <c r="C18" s="8" t="s">
        <v>93</v>
      </c>
      <c r="D18" s="23" t="s">
        <v>86</v>
      </c>
      <c r="E18" s="23" t="s">
        <v>80</v>
      </c>
      <c r="F18" s="5">
        <v>1680</v>
      </c>
      <c r="G18" s="5">
        <v>1680</v>
      </c>
      <c r="H18" s="9"/>
    </row>
    <row r="19" spans="1:8" x14ac:dyDescent="0.25">
      <c r="A19" s="4">
        <v>671110</v>
      </c>
      <c r="B19" s="7" t="s">
        <v>9</v>
      </c>
      <c r="C19" s="8" t="s">
        <v>94</v>
      </c>
      <c r="D19" s="24" t="s">
        <v>86</v>
      </c>
      <c r="E19" s="24" t="s">
        <v>81</v>
      </c>
      <c r="F19" s="5">
        <v>12924</v>
      </c>
      <c r="G19" s="5">
        <v>12924</v>
      </c>
      <c r="H19" s="9"/>
    </row>
    <row r="20" spans="1:8" x14ac:dyDescent="0.25">
      <c r="A20" s="4"/>
      <c r="B20" s="7" t="s">
        <v>10</v>
      </c>
      <c r="C20" s="8"/>
      <c r="D20" s="23"/>
      <c r="E20" s="23"/>
      <c r="F20" s="10">
        <f>SUM(F18:F19)</f>
        <v>14604</v>
      </c>
      <c r="G20" s="10">
        <f t="shared" ref="G20:H20" si="1">SUM(G18:G19)</f>
        <v>14604</v>
      </c>
      <c r="H20" s="10">
        <f t="shared" si="1"/>
        <v>0</v>
      </c>
    </row>
    <row r="21" spans="1:8" x14ac:dyDescent="0.25">
      <c r="A21" s="4">
        <v>636120</v>
      </c>
      <c r="B21" s="7" t="s">
        <v>72</v>
      </c>
      <c r="C21" s="8" t="s">
        <v>95</v>
      </c>
      <c r="D21" s="23" t="s">
        <v>86</v>
      </c>
      <c r="E21" s="23" t="s">
        <v>82</v>
      </c>
      <c r="F21" s="9">
        <v>7963700</v>
      </c>
      <c r="G21" s="9">
        <v>7667000</v>
      </c>
      <c r="H21" s="9">
        <v>7727000</v>
      </c>
    </row>
    <row r="22" spans="1:8" x14ac:dyDescent="0.25">
      <c r="A22" s="4">
        <v>636120</v>
      </c>
      <c r="B22" s="7" t="s">
        <v>136</v>
      </c>
      <c r="C22" s="8" t="s">
        <v>95</v>
      </c>
      <c r="D22" s="23" t="s">
        <v>86</v>
      </c>
      <c r="E22" s="23" t="s">
        <v>82</v>
      </c>
      <c r="F22" s="9">
        <v>9320</v>
      </c>
      <c r="G22" s="9">
        <v>6662</v>
      </c>
      <c r="H22" s="9"/>
    </row>
    <row r="23" spans="1:8" x14ac:dyDescent="0.25">
      <c r="A23" s="4">
        <v>636120</v>
      </c>
      <c r="B23" s="7" t="s">
        <v>137</v>
      </c>
      <c r="C23" s="8" t="s">
        <v>95</v>
      </c>
      <c r="D23" s="23" t="s">
        <v>86</v>
      </c>
      <c r="E23" s="23" t="s">
        <v>82</v>
      </c>
      <c r="F23" s="9">
        <v>1765380</v>
      </c>
      <c r="G23" s="9">
        <v>1565775</v>
      </c>
      <c r="H23" s="9"/>
    </row>
    <row r="24" spans="1:8" x14ac:dyDescent="0.25">
      <c r="A24" s="4">
        <v>636130</v>
      </c>
      <c r="B24" s="29" t="s">
        <v>138</v>
      </c>
      <c r="C24" s="8" t="s">
        <v>140</v>
      </c>
      <c r="D24" s="23" t="s">
        <v>86</v>
      </c>
      <c r="E24" s="23" t="s">
        <v>82</v>
      </c>
      <c r="F24" s="9">
        <v>5000</v>
      </c>
      <c r="G24" s="9">
        <v>5000</v>
      </c>
      <c r="H24" s="9"/>
    </row>
    <row r="25" spans="1:8" x14ac:dyDescent="0.25">
      <c r="A25" s="4">
        <v>636220</v>
      </c>
      <c r="B25" s="7" t="s">
        <v>73</v>
      </c>
      <c r="C25" s="8" t="s">
        <v>96</v>
      </c>
      <c r="D25" s="23" t="s">
        <v>86</v>
      </c>
      <c r="E25" s="23" t="s">
        <v>82</v>
      </c>
      <c r="F25" s="9">
        <v>10000</v>
      </c>
      <c r="G25" s="9">
        <v>20000</v>
      </c>
      <c r="H25" s="9">
        <v>20000</v>
      </c>
    </row>
    <row r="26" spans="1:8" x14ac:dyDescent="0.25">
      <c r="A26" s="4">
        <v>636220</v>
      </c>
      <c r="B26" s="7" t="s">
        <v>139</v>
      </c>
      <c r="C26" s="8" t="s">
        <v>96</v>
      </c>
      <c r="D26" s="23" t="s">
        <v>86</v>
      </c>
      <c r="E26" s="23" t="s">
        <v>82</v>
      </c>
      <c r="F26" s="9">
        <v>1400600</v>
      </c>
      <c r="G26" s="9"/>
      <c r="H26" s="9"/>
    </row>
    <row r="27" spans="1:8" x14ac:dyDescent="0.25">
      <c r="A27" s="4">
        <v>636220</v>
      </c>
      <c r="B27" s="7" t="s">
        <v>263</v>
      </c>
      <c r="C27" s="8" t="s">
        <v>96</v>
      </c>
      <c r="D27" s="23" t="s">
        <v>86</v>
      </c>
      <c r="E27" s="23" t="s">
        <v>82</v>
      </c>
      <c r="F27" s="9">
        <v>195000</v>
      </c>
      <c r="G27" s="9"/>
      <c r="H27" s="9"/>
    </row>
    <row r="28" spans="1:8" x14ac:dyDescent="0.25">
      <c r="A28" s="4"/>
      <c r="B28" s="7" t="s">
        <v>19</v>
      </c>
      <c r="C28" s="8"/>
      <c r="D28" s="23"/>
      <c r="E28" s="23"/>
      <c r="F28" s="10">
        <f>SUM(F21:F27)</f>
        <v>11349000</v>
      </c>
      <c r="G28" s="10">
        <f t="shared" ref="G28:H28" si="2">SUM(G21:G27)</f>
        <v>9264437</v>
      </c>
      <c r="H28" s="10">
        <f t="shared" si="2"/>
        <v>7747000</v>
      </c>
    </row>
    <row r="29" spans="1:8" x14ac:dyDescent="0.25">
      <c r="A29" s="4">
        <v>638110</v>
      </c>
      <c r="B29" s="7" t="s">
        <v>144</v>
      </c>
      <c r="C29" s="17" t="s">
        <v>97</v>
      </c>
      <c r="D29" s="25" t="s">
        <v>86</v>
      </c>
      <c r="E29" s="25" t="s">
        <v>83</v>
      </c>
      <c r="F29" s="20">
        <v>42000</v>
      </c>
      <c r="G29" s="2"/>
      <c r="H29" s="5"/>
    </row>
    <row r="30" spans="1:8" x14ac:dyDescent="0.25">
      <c r="A30" s="4">
        <v>638130</v>
      </c>
      <c r="B30" s="7" t="s">
        <v>144</v>
      </c>
      <c r="C30" s="17" t="s">
        <v>97</v>
      </c>
      <c r="D30" s="25" t="s">
        <v>86</v>
      </c>
      <c r="E30" s="25" t="s">
        <v>83</v>
      </c>
      <c r="F30" s="20">
        <v>170000</v>
      </c>
      <c r="G30" s="2"/>
      <c r="H30" s="5"/>
    </row>
    <row r="31" spans="1:8" x14ac:dyDescent="0.25">
      <c r="A31" s="4">
        <v>638110</v>
      </c>
      <c r="B31" s="7" t="s">
        <v>145</v>
      </c>
      <c r="C31" s="17" t="s">
        <v>141</v>
      </c>
      <c r="D31" s="25" t="s">
        <v>86</v>
      </c>
      <c r="E31" s="25" t="s">
        <v>146</v>
      </c>
      <c r="F31" s="20">
        <v>160555</v>
      </c>
      <c r="G31" s="20">
        <v>114702</v>
      </c>
      <c r="H31" s="5"/>
    </row>
    <row r="32" spans="1:8" x14ac:dyDescent="0.25">
      <c r="A32" s="4">
        <v>638210</v>
      </c>
      <c r="B32" s="7" t="s">
        <v>145</v>
      </c>
      <c r="C32" s="17" t="s">
        <v>142</v>
      </c>
      <c r="D32" s="25" t="s">
        <v>86</v>
      </c>
      <c r="E32" s="25" t="s">
        <v>146</v>
      </c>
      <c r="F32" s="20">
        <v>24149680</v>
      </c>
      <c r="G32" s="2"/>
      <c r="H32" s="5"/>
    </row>
    <row r="33" spans="1:8" x14ac:dyDescent="0.25">
      <c r="A33" s="4">
        <v>638110</v>
      </c>
      <c r="B33" s="7" t="s">
        <v>147</v>
      </c>
      <c r="C33" s="17" t="s">
        <v>97</v>
      </c>
      <c r="D33" s="25" t="s">
        <v>86</v>
      </c>
      <c r="E33" s="25" t="s">
        <v>83</v>
      </c>
      <c r="F33" s="20">
        <v>10003870</v>
      </c>
      <c r="G33" s="20">
        <v>8872725</v>
      </c>
      <c r="H33" s="5"/>
    </row>
    <row r="34" spans="1:8" x14ac:dyDescent="0.25">
      <c r="A34" s="38" t="str">
        <f>A1</f>
        <v>MEDICINSKA ŠKOLA BJELOVAR</v>
      </c>
      <c r="B34" s="38"/>
      <c r="C34" s="38"/>
      <c r="D34" s="38"/>
      <c r="E34" s="28"/>
      <c r="F34" s="1"/>
      <c r="H34" s="27" t="s">
        <v>256</v>
      </c>
    </row>
    <row r="35" spans="1:8" x14ac:dyDescent="0.25">
      <c r="A35" s="38" t="str">
        <f>A2</f>
        <v>BJELOVAR, dr. FRANJE TUĐMANA 8</v>
      </c>
      <c r="B35" s="38"/>
      <c r="C35" s="38"/>
      <c r="D35" s="38"/>
      <c r="E35" s="28"/>
      <c r="F35" s="1"/>
    </row>
    <row r="36" spans="1:8" x14ac:dyDescent="0.25">
      <c r="A36" s="38" t="str">
        <f>A3</f>
        <v>OIB:  00916951686</v>
      </c>
      <c r="B36" s="38"/>
      <c r="C36" s="38"/>
      <c r="D36" s="38"/>
      <c r="E36" s="28"/>
      <c r="F36" s="1"/>
    </row>
    <row r="37" spans="1:8" x14ac:dyDescent="0.25">
      <c r="A37" s="1"/>
      <c r="B37" s="1"/>
      <c r="C37" s="1"/>
      <c r="F37" s="1"/>
    </row>
    <row r="38" spans="1:8" ht="18.75" x14ac:dyDescent="0.3">
      <c r="B38" s="39" t="str">
        <f>B5</f>
        <v>P L A N    P R I H O D A   I   R A S H O D A   2022. G O D I N E   I  P R O J E K C I J E  2023. I  2024. G O D I N E</v>
      </c>
      <c r="C38" s="39"/>
      <c r="D38" s="39"/>
      <c r="E38" s="39"/>
      <c r="F38" s="39"/>
      <c r="G38" s="39"/>
      <c r="H38" s="39"/>
    </row>
    <row r="40" spans="1:8" x14ac:dyDescent="0.25">
      <c r="A40" s="6" t="s">
        <v>0</v>
      </c>
      <c r="B40" s="6" t="s">
        <v>1</v>
      </c>
      <c r="C40" s="6" t="s">
        <v>2</v>
      </c>
      <c r="D40" s="21" t="s">
        <v>75</v>
      </c>
      <c r="E40" s="21" t="s">
        <v>4</v>
      </c>
      <c r="F40" s="2" t="str">
        <f>F7</f>
        <v>2022.</v>
      </c>
      <c r="G40" s="2" t="str">
        <f t="shared" ref="G40:H40" si="3">G7</f>
        <v>2023.</v>
      </c>
      <c r="H40" s="2" t="str">
        <f t="shared" si="3"/>
        <v>2024.</v>
      </c>
    </row>
    <row r="41" spans="1:8" x14ac:dyDescent="0.25">
      <c r="A41" s="4">
        <v>638210</v>
      </c>
      <c r="B41" s="7" t="s">
        <v>147</v>
      </c>
      <c r="C41" s="17" t="s">
        <v>143</v>
      </c>
      <c r="D41" s="25" t="s">
        <v>86</v>
      </c>
      <c r="E41" s="25" t="s">
        <v>83</v>
      </c>
      <c r="F41" s="20">
        <v>1105000</v>
      </c>
      <c r="G41" s="2"/>
      <c r="H41" s="5"/>
    </row>
    <row r="42" spans="1:8" x14ac:dyDescent="0.25">
      <c r="A42" s="2"/>
      <c r="B42" s="7" t="s">
        <v>62</v>
      </c>
      <c r="C42" s="2"/>
      <c r="D42" s="21"/>
      <c r="E42" s="21"/>
      <c r="F42" s="18">
        <f>SUM(F29:F41)</f>
        <v>35631105</v>
      </c>
      <c r="G42" s="18">
        <f t="shared" ref="G42:H42" si="4">SUM(G29:G41)</f>
        <v>8987427</v>
      </c>
      <c r="H42" s="18">
        <f t="shared" si="4"/>
        <v>0</v>
      </c>
    </row>
    <row r="43" spans="1:8" x14ac:dyDescent="0.25">
      <c r="A43" s="4">
        <v>641320</v>
      </c>
      <c r="B43" s="7" t="s">
        <v>148</v>
      </c>
      <c r="C43" s="8" t="s">
        <v>98</v>
      </c>
      <c r="D43" s="23" t="s">
        <v>86</v>
      </c>
      <c r="E43" s="23" t="s">
        <v>84</v>
      </c>
      <c r="F43" s="5">
        <v>1000</v>
      </c>
      <c r="G43" s="5">
        <v>1000</v>
      </c>
      <c r="H43" s="5">
        <v>1000</v>
      </c>
    </row>
    <row r="44" spans="1:8" x14ac:dyDescent="0.25">
      <c r="A44" s="4">
        <v>661510</v>
      </c>
      <c r="B44" s="7" t="s">
        <v>149</v>
      </c>
      <c r="C44" s="8" t="s">
        <v>99</v>
      </c>
      <c r="D44" s="23" t="s">
        <v>86</v>
      </c>
      <c r="E44" s="23" t="s">
        <v>84</v>
      </c>
      <c r="F44" s="5">
        <v>160000</v>
      </c>
      <c r="G44" s="5">
        <v>160000</v>
      </c>
      <c r="H44" s="5">
        <v>160000</v>
      </c>
    </row>
    <row r="45" spans="1:8" x14ac:dyDescent="0.25">
      <c r="A45" s="4">
        <v>663140</v>
      </c>
      <c r="B45" s="7" t="s">
        <v>150</v>
      </c>
      <c r="C45" s="8" t="s">
        <v>100</v>
      </c>
      <c r="D45" s="23" t="s">
        <v>86</v>
      </c>
      <c r="E45" s="23" t="s">
        <v>85</v>
      </c>
      <c r="F45" s="5">
        <v>13000</v>
      </c>
      <c r="G45" s="5">
        <v>13000</v>
      </c>
      <c r="H45" s="5">
        <v>13000</v>
      </c>
    </row>
    <row r="46" spans="1:8" x14ac:dyDescent="0.25">
      <c r="A46" s="4">
        <v>683110</v>
      </c>
      <c r="B46" s="7" t="s">
        <v>151</v>
      </c>
      <c r="C46" s="8" t="s">
        <v>101</v>
      </c>
      <c r="D46" s="23" t="s">
        <v>86</v>
      </c>
      <c r="E46" s="23" t="s">
        <v>84</v>
      </c>
      <c r="F46" s="5">
        <v>100000</v>
      </c>
      <c r="G46" s="5">
        <v>100000</v>
      </c>
      <c r="H46" s="5">
        <v>100000</v>
      </c>
    </row>
    <row r="47" spans="1:8" x14ac:dyDescent="0.25">
      <c r="A47" s="4"/>
      <c r="B47" s="7" t="s">
        <v>16</v>
      </c>
      <c r="C47" s="8"/>
      <c r="D47" s="23"/>
      <c r="E47" s="23"/>
      <c r="F47" s="10">
        <f>SUM(F43:F46)</f>
        <v>274000</v>
      </c>
      <c r="G47" s="10">
        <f t="shared" ref="G47:H47" si="5">SUM(G43:G46)</f>
        <v>274000</v>
      </c>
      <c r="H47" s="10">
        <f t="shared" si="5"/>
        <v>274000</v>
      </c>
    </row>
    <row r="48" spans="1:8" x14ac:dyDescent="0.25">
      <c r="A48" s="3"/>
      <c r="B48" s="3"/>
      <c r="C48" s="3"/>
      <c r="D48" s="26"/>
      <c r="E48" s="26"/>
      <c r="F48" s="3"/>
      <c r="G48" s="3"/>
      <c r="H48" s="5"/>
    </row>
    <row r="49" spans="1:8" x14ac:dyDescent="0.25">
      <c r="A49" s="3"/>
      <c r="B49" s="12" t="s">
        <v>22</v>
      </c>
      <c r="C49" s="12"/>
      <c r="D49" s="26"/>
      <c r="E49" s="26"/>
      <c r="F49" s="13">
        <f>F9+F10+F11+F12+F13+F17+F20+F28+F42+F47</f>
        <v>49687787</v>
      </c>
      <c r="G49" s="13">
        <f t="shared" ref="G49:H49" si="6">G9+G10+G11+G12+G13+G17+G20+G28+G42+G47</f>
        <v>19293288</v>
      </c>
      <c r="H49" s="13">
        <f t="shared" si="6"/>
        <v>8756158</v>
      </c>
    </row>
    <row r="50" spans="1:8" x14ac:dyDescent="0.25">
      <c r="A50" s="40" t="s">
        <v>23</v>
      </c>
      <c r="B50" s="41"/>
      <c r="C50" s="3"/>
      <c r="D50" s="26"/>
      <c r="E50" s="26"/>
      <c r="F50" s="3"/>
      <c r="G50" s="3"/>
      <c r="H50" s="5"/>
    </row>
    <row r="51" spans="1:8" x14ac:dyDescent="0.25">
      <c r="A51" s="4">
        <v>322</v>
      </c>
      <c r="B51" s="7" t="s">
        <v>24</v>
      </c>
      <c r="C51" s="8" t="s">
        <v>102</v>
      </c>
      <c r="D51" s="26" t="s">
        <v>86</v>
      </c>
      <c r="E51" s="26" t="s">
        <v>76</v>
      </c>
      <c r="F51" s="5">
        <v>4000</v>
      </c>
      <c r="G51" s="5"/>
      <c r="H51" s="5"/>
    </row>
    <row r="52" spans="1:8" x14ac:dyDescent="0.25">
      <c r="A52" s="4">
        <v>372</v>
      </c>
      <c r="B52" s="7" t="s">
        <v>25</v>
      </c>
      <c r="C52" s="8" t="s">
        <v>103</v>
      </c>
      <c r="D52" s="26" t="s">
        <v>86</v>
      </c>
      <c r="E52" s="26" t="s">
        <v>76</v>
      </c>
      <c r="F52" s="5">
        <v>9000</v>
      </c>
      <c r="G52" s="5"/>
      <c r="H52" s="5"/>
    </row>
    <row r="53" spans="1:8" x14ac:dyDescent="0.25">
      <c r="A53" s="4"/>
      <c r="B53" s="7" t="s">
        <v>26</v>
      </c>
      <c r="C53" s="8"/>
      <c r="D53" s="26"/>
      <c r="E53" s="26"/>
      <c r="F53" s="10">
        <f>SUM(F51:F52)</f>
        <v>13000</v>
      </c>
      <c r="G53" s="10">
        <f t="shared" ref="G53:H53" si="7">SUM(G51:G52)</f>
        <v>0</v>
      </c>
      <c r="H53" s="10">
        <f t="shared" si="7"/>
        <v>0</v>
      </c>
    </row>
    <row r="54" spans="1:8" x14ac:dyDescent="0.25">
      <c r="A54" s="4">
        <v>322</v>
      </c>
      <c r="B54" s="7" t="s">
        <v>152</v>
      </c>
      <c r="C54" s="8" t="s">
        <v>153</v>
      </c>
      <c r="D54" s="26" t="s">
        <v>86</v>
      </c>
      <c r="E54" s="26" t="s">
        <v>77</v>
      </c>
      <c r="F54" s="5">
        <v>7000</v>
      </c>
      <c r="G54" s="5">
        <v>7000</v>
      </c>
      <c r="H54" s="5"/>
    </row>
    <row r="55" spans="1:8" x14ac:dyDescent="0.25">
      <c r="A55" s="4">
        <v>329</v>
      </c>
      <c r="B55" s="7" t="s">
        <v>27</v>
      </c>
      <c r="C55" s="8" t="s">
        <v>154</v>
      </c>
      <c r="D55" s="26" t="s">
        <v>86</v>
      </c>
      <c r="E55" s="26" t="s">
        <v>77</v>
      </c>
      <c r="F55" s="5">
        <v>4000</v>
      </c>
      <c r="G55" s="5">
        <v>4000</v>
      </c>
      <c r="H55" s="5"/>
    </row>
    <row r="56" spans="1:8" x14ac:dyDescent="0.25">
      <c r="A56" s="4"/>
      <c r="B56" s="7" t="s">
        <v>28</v>
      </c>
      <c r="C56" s="8"/>
      <c r="D56" s="26"/>
      <c r="E56" s="26"/>
      <c r="F56" s="10">
        <f>SUM(F54:F55)</f>
        <v>11000</v>
      </c>
      <c r="G56" s="10">
        <f t="shared" ref="G56:H56" si="8">SUM(G54:G55)</f>
        <v>11000</v>
      </c>
      <c r="H56" s="10">
        <f t="shared" si="8"/>
        <v>0</v>
      </c>
    </row>
    <row r="57" spans="1:8" x14ac:dyDescent="0.25">
      <c r="A57" s="4">
        <v>323</v>
      </c>
      <c r="B57" s="7" t="s">
        <v>29</v>
      </c>
      <c r="C57" s="8" t="s">
        <v>155</v>
      </c>
      <c r="D57" s="26" t="s">
        <v>86</v>
      </c>
      <c r="E57" s="26" t="s">
        <v>78</v>
      </c>
      <c r="F57" s="5">
        <v>15000</v>
      </c>
      <c r="G57" s="5">
        <v>15000</v>
      </c>
      <c r="H57" s="5">
        <v>15000</v>
      </c>
    </row>
    <row r="58" spans="1:8" x14ac:dyDescent="0.25">
      <c r="A58" s="4"/>
      <c r="B58" s="7" t="s">
        <v>74</v>
      </c>
      <c r="C58" s="8"/>
      <c r="D58" s="26"/>
      <c r="E58" s="26"/>
      <c r="F58" s="10">
        <f>SUM(F57:F57)</f>
        <v>15000</v>
      </c>
      <c r="G58" s="10">
        <f t="shared" ref="G58:H58" si="9">SUM(G57:G57)</f>
        <v>15000</v>
      </c>
      <c r="H58" s="10">
        <f t="shared" si="9"/>
        <v>15000</v>
      </c>
    </row>
    <row r="59" spans="1:8" x14ac:dyDescent="0.25">
      <c r="A59" s="4">
        <v>321</v>
      </c>
      <c r="B59" s="7" t="s">
        <v>30</v>
      </c>
      <c r="C59" s="8" t="s">
        <v>104</v>
      </c>
      <c r="D59" s="26" t="s">
        <v>86</v>
      </c>
      <c r="E59" s="26" t="s">
        <v>79</v>
      </c>
      <c r="F59" s="5">
        <v>178500</v>
      </c>
      <c r="G59" s="5">
        <v>184500</v>
      </c>
      <c r="H59" s="5">
        <v>184500</v>
      </c>
    </row>
    <row r="60" spans="1:8" x14ac:dyDescent="0.25">
      <c r="A60" s="4">
        <v>322</v>
      </c>
      <c r="B60" s="7" t="s">
        <v>31</v>
      </c>
      <c r="C60" s="8" t="s">
        <v>105</v>
      </c>
      <c r="D60" s="26" t="s">
        <v>86</v>
      </c>
      <c r="E60" s="26" t="s">
        <v>79</v>
      </c>
      <c r="F60" s="5">
        <v>296000</v>
      </c>
      <c r="G60" s="5">
        <v>302000</v>
      </c>
      <c r="H60" s="5">
        <v>302000</v>
      </c>
    </row>
    <row r="61" spans="1:8" x14ac:dyDescent="0.25">
      <c r="A61" s="4">
        <v>323</v>
      </c>
      <c r="B61" s="7" t="s">
        <v>32</v>
      </c>
      <c r="C61" s="8" t="s">
        <v>106</v>
      </c>
      <c r="D61" s="26" t="s">
        <v>86</v>
      </c>
      <c r="E61" s="26" t="s">
        <v>79</v>
      </c>
      <c r="F61" s="5">
        <v>195262</v>
      </c>
      <c r="G61" s="5">
        <v>195658</v>
      </c>
      <c r="H61" s="5">
        <v>195658</v>
      </c>
    </row>
    <row r="62" spans="1:8" x14ac:dyDescent="0.25">
      <c r="A62" s="4">
        <v>323</v>
      </c>
      <c r="B62" s="7" t="s">
        <v>33</v>
      </c>
      <c r="C62" s="8"/>
      <c r="D62" s="26" t="s">
        <v>86</v>
      </c>
      <c r="E62" s="26" t="s">
        <v>79</v>
      </c>
      <c r="F62" s="5"/>
      <c r="G62" s="5"/>
      <c r="H62" s="5"/>
    </row>
    <row r="63" spans="1:8" x14ac:dyDescent="0.25">
      <c r="A63" s="4">
        <v>324</v>
      </c>
      <c r="B63" s="7" t="s">
        <v>34</v>
      </c>
      <c r="C63" s="8" t="s">
        <v>107</v>
      </c>
      <c r="D63" s="26" t="s">
        <v>86</v>
      </c>
      <c r="E63" s="26" t="s">
        <v>79</v>
      </c>
      <c r="F63" s="5">
        <v>1000</v>
      </c>
      <c r="G63" s="5">
        <v>1000</v>
      </c>
      <c r="H63" s="5">
        <v>1000</v>
      </c>
    </row>
    <row r="64" spans="1:8" x14ac:dyDescent="0.25">
      <c r="A64" s="4">
        <v>329</v>
      </c>
      <c r="B64" s="7" t="s">
        <v>35</v>
      </c>
      <c r="C64" s="8" t="s">
        <v>156</v>
      </c>
      <c r="D64" s="26" t="s">
        <v>86</v>
      </c>
      <c r="E64" s="26" t="s">
        <v>79</v>
      </c>
      <c r="F64" s="5">
        <v>33396</v>
      </c>
      <c r="G64" s="5">
        <v>20000</v>
      </c>
      <c r="H64" s="5">
        <v>20000</v>
      </c>
    </row>
    <row r="65" spans="1:8" x14ac:dyDescent="0.25">
      <c r="A65" s="4">
        <v>343</v>
      </c>
      <c r="B65" s="7" t="s">
        <v>36</v>
      </c>
      <c r="C65" s="8" t="s">
        <v>108</v>
      </c>
      <c r="D65" s="26" t="s">
        <v>86</v>
      </c>
      <c r="E65" s="26" t="s">
        <v>79</v>
      </c>
      <c r="F65" s="5">
        <v>6000</v>
      </c>
      <c r="G65" s="5">
        <v>7000</v>
      </c>
      <c r="H65" s="5">
        <v>7000</v>
      </c>
    </row>
    <row r="66" spans="1:8" x14ac:dyDescent="0.25">
      <c r="A66" s="4">
        <v>422</v>
      </c>
      <c r="B66" s="7" t="s">
        <v>37</v>
      </c>
      <c r="C66" s="8" t="s">
        <v>157</v>
      </c>
      <c r="D66" s="26" t="s">
        <v>86</v>
      </c>
      <c r="E66" s="26" t="s">
        <v>79</v>
      </c>
      <c r="F66" s="5">
        <v>10000</v>
      </c>
      <c r="G66" s="5">
        <v>10000</v>
      </c>
      <c r="H66" s="5">
        <v>10000</v>
      </c>
    </row>
    <row r="67" spans="1:8" x14ac:dyDescent="0.25">
      <c r="A67" s="38" t="str">
        <f>A1</f>
        <v>MEDICINSKA ŠKOLA BJELOVAR</v>
      </c>
      <c r="B67" s="38"/>
      <c r="C67" s="38"/>
      <c r="D67" s="38"/>
      <c r="E67" s="28"/>
      <c r="F67" s="1"/>
      <c r="H67" s="27" t="s">
        <v>257</v>
      </c>
    </row>
    <row r="68" spans="1:8" x14ac:dyDescent="0.25">
      <c r="A68" s="38" t="str">
        <f>A2</f>
        <v>BJELOVAR, dr. FRANJE TUĐMANA 8</v>
      </c>
      <c r="B68" s="38"/>
      <c r="C68" s="38"/>
      <c r="D68" s="38"/>
      <c r="E68" s="28"/>
      <c r="F68" s="1"/>
    </row>
    <row r="69" spans="1:8" x14ac:dyDescent="0.25">
      <c r="A69" s="38" t="str">
        <f>A3</f>
        <v>OIB:  00916951686</v>
      </c>
      <c r="B69" s="38"/>
      <c r="C69" s="38"/>
      <c r="D69" s="38"/>
      <c r="E69" s="28"/>
      <c r="F69" s="1"/>
    </row>
    <row r="70" spans="1:8" x14ac:dyDescent="0.25">
      <c r="A70" s="1"/>
      <c r="B70" s="1"/>
      <c r="C70" s="1"/>
      <c r="F70" s="1"/>
    </row>
    <row r="71" spans="1:8" ht="18.75" x14ac:dyDescent="0.3">
      <c r="B71" s="39" t="str">
        <f>B5</f>
        <v>P L A N    P R I H O D A   I   R A S H O D A   2022. G O D I N E   I  P R O J E K C I J E  2023. I  2024. G O D I N E</v>
      </c>
      <c r="C71" s="39"/>
      <c r="D71" s="39"/>
      <c r="E71" s="39"/>
      <c r="F71" s="39"/>
      <c r="G71" s="39"/>
      <c r="H71" s="39"/>
    </row>
    <row r="73" spans="1:8" x14ac:dyDescent="0.25">
      <c r="A73" s="6" t="s">
        <v>0</v>
      </c>
      <c r="B73" s="6" t="s">
        <v>1</v>
      </c>
      <c r="C73" s="6" t="s">
        <v>2</v>
      </c>
      <c r="D73" s="21" t="s">
        <v>75</v>
      </c>
      <c r="E73" s="21" t="s">
        <v>4</v>
      </c>
      <c r="F73" s="2" t="str">
        <f>F7</f>
        <v>2022.</v>
      </c>
      <c r="G73" s="2" t="str">
        <f t="shared" ref="G73:H73" si="10">G7</f>
        <v>2023.</v>
      </c>
      <c r="H73" s="2" t="str">
        <f t="shared" si="10"/>
        <v>2024.</v>
      </c>
    </row>
    <row r="74" spans="1:8" x14ac:dyDescent="0.25">
      <c r="A74" s="4">
        <v>451</v>
      </c>
      <c r="B74" s="7" t="s">
        <v>261</v>
      </c>
      <c r="C74" s="8" t="s">
        <v>262</v>
      </c>
      <c r="D74" s="26" t="s">
        <v>86</v>
      </c>
      <c r="E74" s="26" t="s">
        <v>79</v>
      </c>
      <c r="F74" s="5">
        <v>250000</v>
      </c>
      <c r="G74" s="5"/>
      <c r="H74" s="5"/>
    </row>
    <row r="75" spans="1:8" x14ac:dyDescent="0.25">
      <c r="A75" s="4"/>
      <c r="B75" s="7" t="s">
        <v>38</v>
      </c>
      <c r="C75" s="8"/>
      <c r="D75" s="26"/>
      <c r="E75" s="26"/>
      <c r="F75" s="10">
        <f>SUM(F59:F74)</f>
        <v>970158</v>
      </c>
      <c r="G75" s="10">
        <f t="shared" ref="G75:H75" si="11">SUM(G59:G74)</f>
        <v>720158</v>
      </c>
      <c r="H75" s="10">
        <f t="shared" si="11"/>
        <v>720158</v>
      </c>
    </row>
    <row r="76" spans="1:8" x14ac:dyDescent="0.25">
      <c r="A76" s="4">
        <v>322</v>
      </c>
      <c r="B76" s="7" t="s">
        <v>39</v>
      </c>
      <c r="C76" s="8" t="s">
        <v>109</v>
      </c>
      <c r="D76" s="26" t="s">
        <v>86</v>
      </c>
      <c r="E76" s="26" t="s">
        <v>80</v>
      </c>
      <c r="F76" s="5">
        <v>1680</v>
      </c>
      <c r="G76" s="5">
        <v>1680</v>
      </c>
      <c r="H76" s="5"/>
    </row>
    <row r="77" spans="1:8" x14ac:dyDescent="0.25">
      <c r="A77" s="4">
        <v>322</v>
      </c>
      <c r="B77" s="7" t="s">
        <v>39</v>
      </c>
      <c r="C77" s="8" t="s">
        <v>110</v>
      </c>
      <c r="D77" s="26" t="s">
        <v>86</v>
      </c>
      <c r="E77" s="26" t="s">
        <v>81</v>
      </c>
      <c r="F77" s="5">
        <v>12924</v>
      </c>
      <c r="G77" s="5">
        <v>12924</v>
      </c>
      <c r="H77" s="5"/>
    </row>
    <row r="78" spans="1:8" x14ac:dyDescent="0.25">
      <c r="A78" s="4"/>
      <c r="B78" s="7" t="s">
        <v>40</v>
      </c>
      <c r="C78" s="8"/>
      <c r="D78" s="26"/>
      <c r="E78" s="26"/>
      <c r="F78" s="10">
        <f>SUM(F76:F77)</f>
        <v>14604</v>
      </c>
      <c r="G78" s="10">
        <f t="shared" ref="G78:H78" si="12">SUM(G76:G77)</f>
        <v>14604</v>
      </c>
      <c r="H78" s="10">
        <f t="shared" si="12"/>
        <v>0</v>
      </c>
    </row>
    <row r="79" spans="1:8" x14ac:dyDescent="0.25">
      <c r="A79" s="4">
        <v>311</v>
      </c>
      <c r="B79" s="7" t="s">
        <v>170</v>
      </c>
      <c r="C79" s="8" t="s">
        <v>181</v>
      </c>
      <c r="D79" s="26" t="s">
        <v>86</v>
      </c>
      <c r="E79" s="26" t="s">
        <v>82</v>
      </c>
      <c r="F79" s="5">
        <v>6373000</v>
      </c>
      <c r="G79" s="9">
        <v>6155000</v>
      </c>
      <c r="H79" s="9">
        <v>6180000</v>
      </c>
    </row>
    <row r="80" spans="1:8" x14ac:dyDescent="0.25">
      <c r="A80" s="4">
        <v>312</v>
      </c>
      <c r="B80" s="7" t="s">
        <v>171</v>
      </c>
      <c r="C80" s="8" t="s">
        <v>113</v>
      </c>
      <c r="D80" s="26" t="s">
        <v>86</v>
      </c>
      <c r="E80" s="26" t="s">
        <v>82</v>
      </c>
      <c r="F80" s="5">
        <v>250000</v>
      </c>
      <c r="G80" s="9">
        <v>250000</v>
      </c>
      <c r="H80" s="9">
        <v>250000</v>
      </c>
    </row>
    <row r="81" spans="1:8" x14ac:dyDescent="0.25">
      <c r="A81" s="4">
        <v>313</v>
      </c>
      <c r="B81" s="7" t="s">
        <v>172</v>
      </c>
      <c r="C81" s="8" t="s">
        <v>114</v>
      </c>
      <c r="D81" s="26" t="s">
        <v>86</v>
      </c>
      <c r="E81" s="26" t="s">
        <v>82</v>
      </c>
      <c r="F81" s="5">
        <v>1100000</v>
      </c>
      <c r="G81" s="9">
        <v>1050000</v>
      </c>
      <c r="H81" s="9">
        <v>1080000</v>
      </c>
    </row>
    <row r="82" spans="1:8" x14ac:dyDescent="0.25">
      <c r="A82" s="4">
        <v>321</v>
      </c>
      <c r="B82" s="7" t="s">
        <v>173</v>
      </c>
      <c r="C82" s="8" t="s">
        <v>115</v>
      </c>
      <c r="D82" s="26" t="s">
        <v>86</v>
      </c>
      <c r="E82" s="26" t="s">
        <v>82</v>
      </c>
      <c r="F82" s="5">
        <v>2500</v>
      </c>
      <c r="G82" s="9">
        <v>3000</v>
      </c>
      <c r="H82" s="9">
        <v>3000</v>
      </c>
    </row>
    <row r="83" spans="1:8" x14ac:dyDescent="0.25">
      <c r="A83" s="4">
        <v>322</v>
      </c>
      <c r="B83" s="7" t="s">
        <v>174</v>
      </c>
      <c r="C83" s="8" t="s">
        <v>116</v>
      </c>
      <c r="D83" s="26" t="s">
        <v>86</v>
      </c>
      <c r="E83" s="26" t="s">
        <v>82</v>
      </c>
      <c r="F83" s="5">
        <v>11000</v>
      </c>
      <c r="G83" s="9">
        <v>11000</v>
      </c>
      <c r="H83" s="9">
        <v>11000</v>
      </c>
    </row>
    <row r="84" spans="1:8" x14ac:dyDescent="0.25">
      <c r="A84" s="4">
        <v>323</v>
      </c>
      <c r="B84" s="7" t="s">
        <v>175</v>
      </c>
      <c r="C84" s="8" t="s">
        <v>117</v>
      </c>
      <c r="D84" s="26" t="s">
        <v>86</v>
      </c>
      <c r="E84" s="26" t="s">
        <v>82</v>
      </c>
      <c r="F84" s="5">
        <v>122200</v>
      </c>
      <c r="G84" s="9">
        <v>158000</v>
      </c>
      <c r="H84" s="9">
        <v>158000</v>
      </c>
    </row>
    <row r="85" spans="1:8" x14ac:dyDescent="0.25">
      <c r="A85" s="4">
        <v>324</v>
      </c>
      <c r="B85" s="7" t="s">
        <v>176</v>
      </c>
      <c r="C85" s="8" t="s">
        <v>118</v>
      </c>
      <c r="D85" s="26" t="s">
        <v>86</v>
      </c>
      <c r="E85" s="26" t="s">
        <v>82</v>
      </c>
      <c r="F85" s="5">
        <v>0</v>
      </c>
      <c r="G85" s="9"/>
      <c r="H85" s="9"/>
    </row>
    <row r="86" spans="1:8" x14ac:dyDescent="0.25">
      <c r="A86" s="4">
        <v>329</v>
      </c>
      <c r="B86" s="7" t="s">
        <v>177</v>
      </c>
      <c r="C86" s="8" t="s">
        <v>119</v>
      </c>
      <c r="D86" s="26" t="s">
        <v>86</v>
      </c>
      <c r="E86" s="26" t="s">
        <v>82</v>
      </c>
      <c r="F86" s="5">
        <v>60000</v>
      </c>
      <c r="G86" s="9">
        <v>45000</v>
      </c>
      <c r="H86" s="9">
        <v>45000</v>
      </c>
    </row>
    <row r="87" spans="1:8" x14ac:dyDescent="0.25">
      <c r="A87" s="4">
        <v>343</v>
      </c>
      <c r="B87" s="7" t="s">
        <v>178</v>
      </c>
      <c r="C87" s="8" t="s">
        <v>120</v>
      </c>
      <c r="D87" s="26" t="s">
        <v>86</v>
      </c>
      <c r="E87" s="26" t="s">
        <v>82</v>
      </c>
      <c r="F87" s="5">
        <v>50000</v>
      </c>
      <c r="G87" s="9"/>
      <c r="H87" s="9"/>
    </row>
    <row r="88" spans="1:8" x14ac:dyDescent="0.25">
      <c r="A88" s="4">
        <v>422</v>
      </c>
      <c r="B88" s="7" t="s">
        <v>179</v>
      </c>
      <c r="C88" s="8" t="s">
        <v>121</v>
      </c>
      <c r="D88" s="26" t="s">
        <v>86</v>
      </c>
      <c r="E88" s="26" t="s">
        <v>82</v>
      </c>
      <c r="F88" s="5">
        <v>5000</v>
      </c>
      <c r="G88" s="9">
        <v>10000</v>
      </c>
      <c r="H88" s="9">
        <v>10000</v>
      </c>
    </row>
    <row r="89" spans="1:8" x14ac:dyDescent="0.25">
      <c r="A89" s="4">
        <v>424</v>
      </c>
      <c r="B89" s="7" t="s">
        <v>180</v>
      </c>
      <c r="C89" s="8" t="s">
        <v>122</v>
      </c>
      <c r="D89" s="26" t="s">
        <v>86</v>
      </c>
      <c r="E89" s="26" t="s">
        <v>82</v>
      </c>
      <c r="F89" s="5">
        <v>5000</v>
      </c>
      <c r="G89" s="9">
        <v>10000</v>
      </c>
      <c r="H89" s="9">
        <v>10000</v>
      </c>
    </row>
    <row r="90" spans="1:8" x14ac:dyDescent="0.25">
      <c r="A90" s="4" t="s">
        <v>50</v>
      </c>
      <c r="B90" s="7" t="s">
        <v>246</v>
      </c>
      <c r="C90" s="8"/>
      <c r="D90" s="26"/>
      <c r="E90" s="26"/>
      <c r="F90" s="10">
        <f>SUM(F79:F89)</f>
        <v>7978700</v>
      </c>
      <c r="G90" s="10">
        <f t="shared" ref="G90:H90" si="13">SUM(G79:G89)</f>
        <v>7692000</v>
      </c>
      <c r="H90" s="10">
        <f t="shared" si="13"/>
        <v>7747000</v>
      </c>
    </row>
    <row r="91" spans="1:8" x14ac:dyDescent="0.25">
      <c r="A91" s="4">
        <v>311</v>
      </c>
      <c r="B91" s="7" t="s">
        <v>158</v>
      </c>
      <c r="C91" s="8" t="s">
        <v>164</v>
      </c>
      <c r="D91" s="26" t="s">
        <v>86</v>
      </c>
      <c r="E91" s="26" t="s">
        <v>76</v>
      </c>
      <c r="F91" s="9">
        <v>1650</v>
      </c>
      <c r="G91" s="9">
        <v>1400</v>
      </c>
      <c r="H91" s="10"/>
    </row>
    <row r="92" spans="1:8" x14ac:dyDescent="0.25">
      <c r="A92" s="4">
        <v>313</v>
      </c>
      <c r="B92" s="7" t="s">
        <v>159</v>
      </c>
      <c r="C92" s="8" t="s">
        <v>165</v>
      </c>
      <c r="D92" s="26" t="s">
        <v>86</v>
      </c>
      <c r="E92" s="26" t="s">
        <v>76</v>
      </c>
      <c r="F92" s="9">
        <v>275</v>
      </c>
      <c r="G92" s="9">
        <v>232</v>
      </c>
      <c r="H92" s="10"/>
    </row>
    <row r="93" spans="1:8" x14ac:dyDescent="0.25">
      <c r="A93" s="4">
        <v>323</v>
      </c>
      <c r="B93" s="7" t="s">
        <v>160</v>
      </c>
      <c r="C93" s="8" t="s">
        <v>166</v>
      </c>
      <c r="D93" s="26" t="s">
        <v>86</v>
      </c>
      <c r="E93" s="26" t="s">
        <v>76</v>
      </c>
      <c r="F93" s="9">
        <v>6690</v>
      </c>
      <c r="G93" s="9">
        <v>4420</v>
      </c>
      <c r="H93" s="10"/>
    </row>
    <row r="94" spans="1:8" x14ac:dyDescent="0.25">
      <c r="A94" s="4">
        <v>329</v>
      </c>
      <c r="B94" s="7" t="s">
        <v>161</v>
      </c>
      <c r="C94" s="8" t="s">
        <v>167</v>
      </c>
      <c r="D94" s="26" t="s">
        <v>86</v>
      </c>
      <c r="E94" s="26" t="s">
        <v>76</v>
      </c>
      <c r="F94" s="9">
        <v>705</v>
      </c>
      <c r="G94" s="9">
        <v>610</v>
      </c>
      <c r="H94" s="10"/>
    </row>
    <row r="95" spans="1:8" x14ac:dyDescent="0.25">
      <c r="A95" s="4">
        <v>422</v>
      </c>
      <c r="B95" s="7" t="s">
        <v>162</v>
      </c>
      <c r="C95" s="8" t="s">
        <v>168</v>
      </c>
      <c r="D95" s="26" t="s">
        <v>86</v>
      </c>
      <c r="E95" s="26" t="s">
        <v>76</v>
      </c>
      <c r="F95" s="9">
        <v>571830</v>
      </c>
      <c r="G95" s="10"/>
      <c r="H95" s="10"/>
    </row>
    <row r="96" spans="1:8" x14ac:dyDescent="0.25">
      <c r="A96" s="4">
        <v>451</v>
      </c>
      <c r="B96" s="7" t="s">
        <v>163</v>
      </c>
      <c r="C96" s="8" t="s">
        <v>169</v>
      </c>
      <c r="D96" s="26" t="s">
        <v>86</v>
      </c>
      <c r="E96" s="26" t="s">
        <v>76</v>
      </c>
      <c r="F96" s="9">
        <v>828770</v>
      </c>
      <c r="G96" s="10"/>
      <c r="H96" s="10"/>
    </row>
    <row r="97" spans="1:8" x14ac:dyDescent="0.25">
      <c r="A97" s="4"/>
      <c r="B97" s="7" t="s">
        <v>199</v>
      </c>
      <c r="C97" s="8"/>
      <c r="D97" s="26"/>
      <c r="E97" s="26"/>
      <c r="F97" s="10">
        <f>SUM(F91:F96)</f>
        <v>1409920</v>
      </c>
      <c r="G97" s="10">
        <f t="shared" ref="G97:H97" si="14">SUM(G91:G96)</f>
        <v>6662</v>
      </c>
      <c r="H97" s="10">
        <f t="shared" si="14"/>
        <v>0</v>
      </c>
    </row>
    <row r="98" spans="1:8" x14ac:dyDescent="0.25">
      <c r="A98" s="4">
        <v>311</v>
      </c>
      <c r="B98" s="7" t="s">
        <v>158</v>
      </c>
      <c r="C98" s="8" t="s">
        <v>193</v>
      </c>
      <c r="D98" s="26" t="s">
        <v>86</v>
      </c>
      <c r="E98" s="26" t="s">
        <v>82</v>
      </c>
      <c r="F98" s="9">
        <v>1650</v>
      </c>
      <c r="G98" s="9">
        <v>1400</v>
      </c>
      <c r="H98" s="10"/>
    </row>
    <row r="99" spans="1:8" x14ac:dyDescent="0.25">
      <c r="A99" s="4">
        <v>313</v>
      </c>
      <c r="B99" s="7" t="s">
        <v>159</v>
      </c>
      <c r="C99" s="8" t="s">
        <v>194</v>
      </c>
      <c r="D99" s="26" t="s">
        <v>86</v>
      </c>
      <c r="E99" s="26" t="s">
        <v>82</v>
      </c>
      <c r="F99" s="9">
        <v>275</v>
      </c>
      <c r="G99" s="9">
        <v>232</v>
      </c>
      <c r="H99" s="10"/>
    </row>
    <row r="100" spans="1:8" x14ac:dyDescent="0.25">
      <c r="A100" s="38" t="str">
        <f>A1</f>
        <v>MEDICINSKA ŠKOLA BJELOVAR</v>
      </c>
      <c r="B100" s="38"/>
      <c r="C100" s="38"/>
      <c r="D100" s="38"/>
      <c r="E100" s="28"/>
      <c r="F100" s="1"/>
      <c r="H100" s="27" t="s">
        <v>258</v>
      </c>
    </row>
    <row r="101" spans="1:8" x14ac:dyDescent="0.25">
      <c r="A101" s="38" t="str">
        <f>A2</f>
        <v>BJELOVAR, dr. FRANJE TUĐMANA 8</v>
      </c>
      <c r="B101" s="38"/>
      <c r="C101" s="38"/>
      <c r="D101" s="38"/>
      <c r="E101" s="28"/>
      <c r="F101" s="1"/>
    </row>
    <row r="102" spans="1:8" x14ac:dyDescent="0.25">
      <c r="A102" s="38" t="str">
        <f>A3</f>
        <v>OIB:  00916951686</v>
      </c>
      <c r="B102" s="38"/>
      <c r="C102" s="38"/>
      <c r="D102" s="38"/>
      <c r="E102" s="28"/>
      <c r="F102" s="1"/>
    </row>
    <row r="103" spans="1:8" x14ac:dyDescent="0.25">
      <c r="A103" s="1"/>
      <c r="B103" s="1"/>
      <c r="C103" s="1"/>
      <c r="F103" s="1"/>
    </row>
    <row r="104" spans="1:8" ht="18.75" x14ac:dyDescent="0.3">
      <c r="B104" s="39" t="str">
        <f>B5</f>
        <v>P L A N    P R I H O D A   I   R A S H O D A   2022. G O D I N E   I  P R O J E K C I J E  2023. I  2024. G O D I N E</v>
      </c>
      <c r="C104" s="39"/>
      <c r="D104" s="39"/>
      <c r="E104" s="39"/>
      <c r="F104" s="39"/>
      <c r="G104" s="39"/>
      <c r="H104" s="39"/>
    </row>
    <row r="106" spans="1:8" x14ac:dyDescent="0.25">
      <c r="A106" s="6" t="s">
        <v>0</v>
      </c>
      <c r="B106" s="6" t="s">
        <v>1</v>
      </c>
      <c r="C106" s="6" t="s">
        <v>2</v>
      </c>
      <c r="D106" s="21" t="s">
        <v>75</v>
      </c>
      <c r="E106" s="21" t="s">
        <v>4</v>
      </c>
      <c r="F106" s="2" t="str">
        <f>F7</f>
        <v>2022.</v>
      </c>
      <c r="G106" s="2" t="str">
        <f t="shared" ref="G106:H106" si="15">G7</f>
        <v>2023.</v>
      </c>
      <c r="H106" s="2" t="str">
        <f t="shared" si="15"/>
        <v>2024.</v>
      </c>
    </row>
    <row r="107" spans="1:8" x14ac:dyDescent="0.25">
      <c r="A107" s="4">
        <v>323</v>
      </c>
      <c r="B107" s="7" t="s">
        <v>160</v>
      </c>
      <c r="C107" s="8" t="s">
        <v>195</v>
      </c>
      <c r="D107" s="26" t="s">
        <v>86</v>
      </c>
      <c r="E107" s="26" t="s">
        <v>82</v>
      </c>
      <c r="F107" s="9">
        <v>6690</v>
      </c>
      <c r="G107" s="9">
        <v>4420</v>
      </c>
      <c r="H107" s="10"/>
    </row>
    <row r="108" spans="1:8" x14ac:dyDescent="0.25">
      <c r="A108" s="4">
        <v>329</v>
      </c>
      <c r="B108" s="7" t="s">
        <v>161</v>
      </c>
      <c r="C108" s="8" t="s">
        <v>196</v>
      </c>
      <c r="D108" s="26" t="s">
        <v>86</v>
      </c>
      <c r="E108" s="26" t="s">
        <v>82</v>
      </c>
      <c r="F108" s="9">
        <v>705</v>
      </c>
      <c r="G108" s="9">
        <v>610</v>
      </c>
      <c r="H108" s="10"/>
    </row>
    <row r="109" spans="1:8" x14ac:dyDescent="0.25">
      <c r="A109" s="4">
        <v>422</v>
      </c>
      <c r="B109" s="7" t="s">
        <v>162</v>
      </c>
      <c r="C109" s="8" t="s">
        <v>197</v>
      </c>
      <c r="D109" s="26" t="s">
        <v>86</v>
      </c>
      <c r="E109" s="26" t="s">
        <v>82</v>
      </c>
      <c r="F109" s="9">
        <v>571830</v>
      </c>
      <c r="G109" s="10"/>
      <c r="H109" s="10"/>
    </row>
    <row r="110" spans="1:8" x14ac:dyDescent="0.25">
      <c r="A110" s="4">
        <v>451</v>
      </c>
      <c r="B110" s="7" t="s">
        <v>163</v>
      </c>
      <c r="C110" s="8" t="s">
        <v>198</v>
      </c>
      <c r="D110" s="26" t="s">
        <v>86</v>
      </c>
      <c r="E110" s="26" t="s">
        <v>82</v>
      </c>
      <c r="F110" s="9">
        <v>828770</v>
      </c>
      <c r="G110" s="10"/>
      <c r="H110" s="10"/>
    </row>
    <row r="111" spans="1:8" x14ac:dyDescent="0.25">
      <c r="A111" s="4"/>
      <c r="B111" s="7" t="s">
        <v>200</v>
      </c>
      <c r="C111" s="8"/>
      <c r="D111" s="26"/>
      <c r="E111" s="26"/>
      <c r="F111" s="10">
        <f>SUM(F98:F110)</f>
        <v>1409920</v>
      </c>
      <c r="G111" s="10">
        <f t="shared" ref="G111:H111" si="16">SUM(G98:G110)</f>
        <v>6662</v>
      </c>
      <c r="H111" s="10">
        <f t="shared" si="16"/>
        <v>0</v>
      </c>
    </row>
    <row r="112" spans="1:8" x14ac:dyDescent="0.25">
      <c r="A112" s="4">
        <v>311</v>
      </c>
      <c r="B112" s="7" t="s">
        <v>158</v>
      </c>
      <c r="C112" s="8" t="s">
        <v>201</v>
      </c>
      <c r="D112" s="26" t="s">
        <v>86</v>
      </c>
      <c r="E112" s="26" t="s">
        <v>146</v>
      </c>
      <c r="F112" s="9">
        <v>28415</v>
      </c>
      <c r="G112" s="9">
        <v>24080</v>
      </c>
      <c r="H112" s="10"/>
    </row>
    <row r="113" spans="1:8" x14ac:dyDescent="0.25">
      <c r="A113" s="4">
        <v>313</v>
      </c>
      <c r="B113" s="7" t="s">
        <v>159</v>
      </c>
      <c r="C113" s="8" t="s">
        <v>202</v>
      </c>
      <c r="D113" s="26" t="s">
        <v>86</v>
      </c>
      <c r="E113" s="26" t="s">
        <v>146</v>
      </c>
      <c r="F113" s="9">
        <v>4690</v>
      </c>
      <c r="G113" s="9">
        <v>3975</v>
      </c>
      <c r="H113" s="10"/>
    </row>
    <row r="114" spans="1:8" x14ac:dyDescent="0.25">
      <c r="A114" s="4">
        <v>323</v>
      </c>
      <c r="B114" s="7" t="s">
        <v>160</v>
      </c>
      <c r="C114" s="8" t="s">
        <v>203</v>
      </c>
      <c r="D114" s="26" t="s">
        <v>86</v>
      </c>
      <c r="E114" s="26" t="s">
        <v>146</v>
      </c>
      <c r="F114" s="9">
        <v>115315</v>
      </c>
      <c r="G114" s="9">
        <v>76167</v>
      </c>
      <c r="H114" s="10"/>
    </row>
    <row r="115" spans="1:8" x14ac:dyDescent="0.25">
      <c r="A115" s="4">
        <v>329</v>
      </c>
      <c r="B115" s="7" t="s">
        <v>161</v>
      </c>
      <c r="C115" s="8" t="s">
        <v>204</v>
      </c>
      <c r="D115" s="26" t="s">
        <v>86</v>
      </c>
      <c r="E115" s="26" t="s">
        <v>146</v>
      </c>
      <c r="F115" s="9">
        <v>12135</v>
      </c>
      <c r="G115" s="9">
        <v>10480</v>
      </c>
      <c r="H115" s="10"/>
    </row>
    <row r="116" spans="1:8" x14ac:dyDescent="0.25">
      <c r="A116" s="4">
        <v>422</v>
      </c>
      <c r="B116" s="7" t="s">
        <v>162</v>
      </c>
      <c r="C116" s="8" t="s">
        <v>205</v>
      </c>
      <c r="D116" s="26" t="s">
        <v>86</v>
      </c>
      <c r="E116" s="26" t="s">
        <v>146</v>
      </c>
      <c r="F116" s="9">
        <v>9859710</v>
      </c>
      <c r="G116" s="9"/>
      <c r="H116" s="10"/>
    </row>
    <row r="117" spans="1:8" x14ac:dyDescent="0.25">
      <c r="A117" s="4">
        <v>451</v>
      </c>
      <c r="B117" s="7" t="s">
        <v>163</v>
      </c>
      <c r="C117" s="8" t="s">
        <v>206</v>
      </c>
      <c r="D117" s="26" t="s">
        <v>86</v>
      </c>
      <c r="E117" s="26" t="s">
        <v>146</v>
      </c>
      <c r="F117" s="9">
        <v>14289970</v>
      </c>
      <c r="G117" s="9"/>
      <c r="H117" s="10"/>
    </row>
    <row r="118" spans="1:8" x14ac:dyDescent="0.25">
      <c r="A118" s="4"/>
      <c r="B118" s="7" t="s">
        <v>207</v>
      </c>
      <c r="C118" s="8"/>
      <c r="D118" s="26"/>
      <c r="E118" s="26"/>
      <c r="F118" s="10">
        <f>SUM(F112:F117)</f>
        <v>24310235</v>
      </c>
      <c r="G118" s="10">
        <f t="shared" ref="G118:H118" si="17">SUM(G112:G117)</f>
        <v>114702</v>
      </c>
      <c r="H118" s="10">
        <f t="shared" si="17"/>
        <v>0</v>
      </c>
    </row>
    <row r="119" spans="1:8" x14ac:dyDescent="0.25">
      <c r="A119" s="4"/>
      <c r="B119" s="7" t="s">
        <v>222</v>
      </c>
      <c r="C119" s="8"/>
      <c r="D119" s="26"/>
      <c r="E119" s="26"/>
      <c r="F119" s="10">
        <f>F97+F111+F118</f>
        <v>27130075</v>
      </c>
      <c r="G119" s="10">
        <f t="shared" ref="G119:H119" si="18">G97+G111+G118</f>
        <v>128026</v>
      </c>
      <c r="H119" s="10">
        <f t="shared" si="18"/>
        <v>0</v>
      </c>
    </row>
    <row r="120" spans="1:8" x14ac:dyDescent="0.25">
      <c r="A120" s="4">
        <v>311</v>
      </c>
      <c r="B120" s="7" t="s">
        <v>208</v>
      </c>
      <c r="C120" s="8" t="s">
        <v>223</v>
      </c>
      <c r="D120" s="26" t="s">
        <v>86</v>
      </c>
      <c r="E120" s="26" t="s">
        <v>82</v>
      </c>
      <c r="F120" s="5">
        <v>142500</v>
      </c>
      <c r="G120" s="5">
        <v>135000</v>
      </c>
      <c r="H120" s="5"/>
    </row>
    <row r="121" spans="1:8" x14ac:dyDescent="0.25">
      <c r="A121" s="4">
        <v>312</v>
      </c>
      <c r="B121" s="7" t="s">
        <v>209</v>
      </c>
      <c r="C121" s="8" t="s">
        <v>224</v>
      </c>
      <c r="D121" s="26" t="s">
        <v>86</v>
      </c>
      <c r="E121" s="26" t="s">
        <v>82</v>
      </c>
      <c r="F121" s="5">
        <v>3750</v>
      </c>
      <c r="G121" s="5">
        <v>3750</v>
      </c>
      <c r="H121" s="5"/>
    </row>
    <row r="122" spans="1:8" x14ac:dyDescent="0.25">
      <c r="A122" s="4">
        <v>313</v>
      </c>
      <c r="B122" s="7" t="s">
        <v>210</v>
      </c>
      <c r="C122" s="8" t="s">
        <v>225</v>
      </c>
      <c r="D122" s="26" t="s">
        <v>86</v>
      </c>
      <c r="E122" s="26" t="s">
        <v>82</v>
      </c>
      <c r="F122" s="5">
        <v>23510</v>
      </c>
      <c r="G122" s="5">
        <v>22275</v>
      </c>
      <c r="H122" s="5"/>
    </row>
    <row r="123" spans="1:8" x14ac:dyDescent="0.25">
      <c r="A123" s="4">
        <v>321</v>
      </c>
      <c r="B123" s="7" t="s">
        <v>211</v>
      </c>
      <c r="C123" s="8" t="s">
        <v>226</v>
      </c>
      <c r="D123" s="26" t="s">
        <v>86</v>
      </c>
      <c r="E123" s="26" t="s">
        <v>82</v>
      </c>
      <c r="F123" s="5">
        <v>75000</v>
      </c>
      <c r="G123" s="5">
        <v>60000</v>
      </c>
      <c r="H123" s="5"/>
    </row>
    <row r="124" spans="1:8" x14ac:dyDescent="0.25">
      <c r="A124" s="4">
        <v>322</v>
      </c>
      <c r="B124" s="7" t="s">
        <v>212</v>
      </c>
      <c r="C124" s="8" t="s">
        <v>227</v>
      </c>
      <c r="D124" s="26" t="s">
        <v>86</v>
      </c>
      <c r="E124" s="26" t="s">
        <v>82</v>
      </c>
      <c r="F124" s="5">
        <v>105000</v>
      </c>
      <c r="G124" s="5">
        <v>90000</v>
      </c>
      <c r="H124" s="5"/>
    </row>
    <row r="125" spans="1:8" x14ac:dyDescent="0.25">
      <c r="A125" s="4">
        <v>323</v>
      </c>
      <c r="B125" s="7" t="s">
        <v>213</v>
      </c>
      <c r="C125" s="8" t="s">
        <v>228</v>
      </c>
      <c r="D125" s="26" t="s">
        <v>86</v>
      </c>
      <c r="E125" s="26" t="s">
        <v>82</v>
      </c>
      <c r="F125" s="5">
        <v>525000</v>
      </c>
      <c r="G125" s="5">
        <v>487500</v>
      </c>
      <c r="H125" s="5"/>
    </row>
    <row r="126" spans="1:8" x14ac:dyDescent="0.25">
      <c r="A126" s="4">
        <v>329</v>
      </c>
      <c r="B126" s="7" t="s">
        <v>214</v>
      </c>
      <c r="C126" s="8" t="s">
        <v>229</v>
      </c>
      <c r="D126" s="26" t="s">
        <v>86</v>
      </c>
      <c r="E126" s="26" t="s">
        <v>82</v>
      </c>
      <c r="F126" s="5">
        <v>37500</v>
      </c>
      <c r="G126" s="5">
        <v>30000</v>
      </c>
      <c r="H126" s="5"/>
    </row>
    <row r="127" spans="1:8" x14ac:dyDescent="0.25">
      <c r="A127" s="4">
        <v>353</v>
      </c>
      <c r="B127" s="7" t="s">
        <v>215</v>
      </c>
      <c r="C127" s="8" t="s">
        <v>230</v>
      </c>
      <c r="D127" s="26" t="s">
        <v>86</v>
      </c>
      <c r="E127" s="26" t="s">
        <v>82</v>
      </c>
      <c r="F127" s="5">
        <v>388950</v>
      </c>
      <c r="G127" s="5">
        <v>346125</v>
      </c>
      <c r="H127" s="5"/>
    </row>
    <row r="128" spans="1:8" x14ac:dyDescent="0.25">
      <c r="A128" s="4">
        <v>368</v>
      </c>
      <c r="B128" s="7" t="s">
        <v>216</v>
      </c>
      <c r="C128" s="8" t="s">
        <v>231</v>
      </c>
      <c r="D128" s="26" t="s">
        <v>86</v>
      </c>
      <c r="E128" s="26" t="s">
        <v>82</v>
      </c>
      <c r="F128" s="5">
        <v>60000</v>
      </c>
      <c r="G128" s="5">
        <v>52500</v>
      </c>
      <c r="H128" s="5"/>
    </row>
    <row r="129" spans="1:8" x14ac:dyDescent="0.25">
      <c r="A129" s="4">
        <v>381</v>
      </c>
      <c r="B129" s="7" t="s">
        <v>217</v>
      </c>
      <c r="C129" s="8" t="s">
        <v>232</v>
      </c>
      <c r="D129" s="26" t="s">
        <v>86</v>
      </c>
      <c r="E129" s="26" t="s">
        <v>82</v>
      </c>
      <c r="F129" s="5">
        <v>404170</v>
      </c>
      <c r="G129" s="5">
        <v>338625</v>
      </c>
      <c r="H129" s="5"/>
    </row>
    <row r="130" spans="1:8" x14ac:dyDescent="0.25">
      <c r="A130" s="4">
        <v>422</v>
      </c>
      <c r="B130" s="7" t="s">
        <v>218</v>
      </c>
      <c r="C130" s="8" t="s">
        <v>233</v>
      </c>
      <c r="D130" s="26" t="s">
        <v>86</v>
      </c>
      <c r="E130" s="26" t="s">
        <v>82</v>
      </c>
      <c r="F130" s="5">
        <v>195000</v>
      </c>
      <c r="G130" s="9"/>
      <c r="H130" s="5"/>
    </row>
    <row r="131" spans="1:8" x14ac:dyDescent="0.25">
      <c r="A131" s="4" t="s">
        <v>50</v>
      </c>
      <c r="B131" s="7" t="s">
        <v>219</v>
      </c>
      <c r="C131" s="8"/>
      <c r="D131" s="26"/>
      <c r="E131" s="26"/>
      <c r="F131" s="10">
        <f>SUM(F120:F130)</f>
        <v>1960380</v>
      </c>
      <c r="G131" s="10">
        <f t="shared" ref="G131:H131" si="19">SUM(G120:G130)</f>
        <v>1565775</v>
      </c>
      <c r="H131" s="10">
        <f t="shared" si="19"/>
        <v>0</v>
      </c>
    </row>
    <row r="132" spans="1:8" x14ac:dyDescent="0.25">
      <c r="A132" s="4">
        <v>311</v>
      </c>
      <c r="B132" s="7" t="s">
        <v>208</v>
      </c>
      <c r="C132" s="8" t="s">
        <v>234</v>
      </c>
      <c r="D132" s="26" t="s">
        <v>86</v>
      </c>
      <c r="E132" s="26" t="s">
        <v>83</v>
      </c>
      <c r="F132" s="5">
        <v>807500</v>
      </c>
      <c r="G132" s="9">
        <v>765000</v>
      </c>
      <c r="H132" s="10"/>
    </row>
    <row r="133" spans="1:8" x14ac:dyDescent="0.25">
      <c r="A133" s="38" t="str">
        <f>A1</f>
        <v>MEDICINSKA ŠKOLA BJELOVAR</v>
      </c>
      <c r="B133" s="38"/>
      <c r="C133" s="38"/>
      <c r="D133" s="38"/>
      <c r="E133" s="28"/>
      <c r="F133" s="1"/>
      <c r="H133" s="27" t="s">
        <v>259</v>
      </c>
    </row>
    <row r="134" spans="1:8" x14ac:dyDescent="0.25">
      <c r="A134" s="38" t="str">
        <f>A2</f>
        <v>BJELOVAR, dr. FRANJE TUĐMANA 8</v>
      </c>
      <c r="B134" s="38"/>
      <c r="C134" s="38"/>
      <c r="D134" s="38"/>
      <c r="E134" s="28"/>
      <c r="F134" s="1"/>
    </row>
    <row r="135" spans="1:8" x14ac:dyDescent="0.25">
      <c r="A135" s="38" t="str">
        <f>A3</f>
        <v>OIB:  00916951686</v>
      </c>
      <c r="B135" s="38"/>
      <c r="C135" s="38"/>
      <c r="D135" s="38"/>
      <c r="E135" s="28"/>
      <c r="F135" s="1"/>
    </row>
    <row r="136" spans="1:8" x14ac:dyDescent="0.25">
      <c r="A136" s="1"/>
      <c r="B136" s="1"/>
      <c r="C136" s="1"/>
      <c r="F136" s="1"/>
    </row>
    <row r="137" spans="1:8" ht="18.75" x14ac:dyDescent="0.3">
      <c r="B137" s="39" t="str">
        <f>B5</f>
        <v>P L A N    P R I H O D A   I   R A S H O D A   2022. G O D I N E   I  P R O J E K C I J E  2023. I  2024. G O D I N E</v>
      </c>
      <c r="C137" s="39"/>
      <c r="D137" s="39"/>
      <c r="E137" s="39"/>
      <c r="F137" s="39"/>
      <c r="G137" s="39"/>
      <c r="H137" s="39"/>
    </row>
    <row r="139" spans="1:8" x14ac:dyDescent="0.25">
      <c r="A139" s="6" t="s">
        <v>0</v>
      </c>
      <c r="B139" s="6" t="s">
        <v>1</v>
      </c>
      <c r="C139" s="6" t="s">
        <v>2</v>
      </c>
      <c r="D139" s="21" t="s">
        <v>75</v>
      </c>
      <c r="E139" s="21" t="s">
        <v>4</v>
      </c>
      <c r="F139" s="2" t="str">
        <f>F7</f>
        <v>2022.</v>
      </c>
      <c r="G139" s="2" t="str">
        <f t="shared" ref="G139:H139" si="20">G7</f>
        <v>2023.</v>
      </c>
      <c r="H139" s="2" t="str">
        <f t="shared" si="20"/>
        <v>2024.</v>
      </c>
    </row>
    <row r="140" spans="1:8" x14ac:dyDescent="0.25">
      <c r="A140" s="4">
        <v>312</v>
      </c>
      <c r="B140" s="7" t="s">
        <v>209</v>
      </c>
      <c r="C140" s="8" t="s">
        <v>235</v>
      </c>
      <c r="D140" s="26" t="s">
        <v>86</v>
      </c>
      <c r="E140" s="26" t="s">
        <v>83</v>
      </c>
      <c r="F140" s="5">
        <v>21250</v>
      </c>
      <c r="G140" s="9">
        <v>21250</v>
      </c>
      <c r="H140" s="10"/>
    </row>
    <row r="141" spans="1:8" x14ac:dyDescent="0.25">
      <c r="A141" s="4">
        <v>313</v>
      </c>
      <c r="B141" s="7" t="s">
        <v>210</v>
      </c>
      <c r="C141" s="8" t="s">
        <v>236</v>
      </c>
      <c r="D141" s="26" t="s">
        <v>86</v>
      </c>
      <c r="E141" s="26" t="s">
        <v>83</v>
      </c>
      <c r="F141" s="5">
        <v>133240</v>
      </c>
      <c r="G141" s="9">
        <v>126225</v>
      </c>
      <c r="H141" s="10"/>
    </row>
    <row r="142" spans="1:8" x14ac:dyDescent="0.25">
      <c r="A142" s="4">
        <v>321</v>
      </c>
      <c r="B142" s="7" t="s">
        <v>211</v>
      </c>
      <c r="C142" s="8" t="s">
        <v>237</v>
      </c>
      <c r="D142" s="26" t="s">
        <v>86</v>
      </c>
      <c r="E142" s="26" t="s">
        <v>83</v>
      </c>
      <c r="F142" s="5">
        <v>425000</v>
      </c>
      <c r="G142" s="9">
        <v>340000</v>
      </c>
      <c r="H142" s="10"/>
    </row>
    <row r="143" spans="1:8" x14ac:dyDescent="0.25">
      <c r="A143" s="4">
        <v>322</v>
      </c>
      <c r="B143" s="7" t="s">
        <v>212</v>
      </c>
      <c r="C143" s="8" t="s">
        <v>238</v>
      </c>
      <c r="D143" s="26" t="s">
        <v>86</v>
      </c>
      <c r="E143" s="26" t="s">
        <v>83</v>
      </c>
      <c r="F143" s="5">
        <v>595000</v>
      </c>
      <c r="G143" s="9">
        <v>510000</v>
      </c>
      <c r="H143" s="10"/>
    </row>
    <row r="144" spans="1:8" x14ac:dyDescent="0.25">
      <c r="A144" s="4">
        <v>323</v>
      </c>
      <c r="B144" s="7" t="s">
        <v>213</v>
      </c>
      <c r="C144" s="8" t="s">
        <v>239</v>
      </c>
      <c r="D144" s="26" t="s">
        <v>86</v>
      </c>
      <c r="E144" s="26" t="s">
        <v>83</v>
      </c>
      <c r="F144" s="5">
        <v>2975000</v>
      </c>
      <c r="G144" s="9">
        <v>2762500</v>
      </c>
      <c r="H144" s="10"/>
    </row>
    <row r="145" spans="1:8" x14ac:dyDescent="0.25">
      <c r="A145" s="4">
        <v>329</v>
      </c>
      <c r="B145" s="7" t="s">
        <v>214</v>
      </c>
      <c r="C145" s="8" t="s">
        <v>240</v>
      </c>
      <c r="D145" s="26" t="s">
        <v>86</v>
      </c>
      <c r="E145" s="26" t="s">
        <v>83</v>
      </c>
      <c r="F145" s="5">
        <v>212500</v>
      </c>
      <c r="G145" s="9">
        <v>170000</v>
      </c>
      <c r="H145" s="10"/>
    </row>
    <row r="146" spans="1:8" x14ac:dyDescent="0.25">
      <c r="A146" s="4">
        <v>353</v>
      </c>
      <c r="B146" s="7" t="s">
        <v>215</v>
      </c>
      <c r="C146" s="8" t="s">
        <v>241</v>
      </c>
      <c r="D146" s="26" t="s">
        <v>86</v>
      </c>
      <c r="E146" s="26" t="s">
        <v>83</v>
      </c>
      <c r="F146" s="5">
        <v>2204070</v>
      </c>
      <c r="G146" s="9">
        <v>1961375</v>
      </c>
      <c r="H146" s="10"/>
    </row>
    <row r="147" spans="1:8" x14ac:dyDescent="0.25">
      <c r="A147" s="4">
        <v>368</v>
      </c>
      <c r="B147" s="7" t="s">
        <v>216</v>
      </c>
      <c r="C147" s="8" t="s">
        <v>242</v>
      </c>
      <c r="D147" s="26" t="s">
        <v>86</v>
      </c>
      <c r="E147" s="26" t="s">
        <v>83</v>
      </c>
      <c r="F147" s="5">
        <v>340000</v>
      </c>
      <c r="G147" s="9">
        <v>297500</v>
      </c>
      <c r="H147" s="10"/>
    </row>
    <row r="148" spans="1:8" x14ac:dyDescent="0.25">
      <c r="A148" s="4">
        <v>381</v>
      </c>
      <c r="B148" s="7" t="s">
        <v>217</v>
      </c>
      <c r="C148" s="8" t="s">
        <v>243</v>
      </c>
      <c r="D148" s="26" t="s">
        <v>86</v>
      </c>
      <c r="E148" s="26" t="s">
        <v>83</v>
      </c>
      <c r="F148" s="5">
        <v>2290310</v>
      </c>
      <c r="G148" s="9">
        <v>1918875</v>
      </c>
      <c r="H148" s="10"/>
    </row>
    <row r="149" spans="1:8" x14ac:dyDescent="0.25">
      <c r="A149" s="4">
        <v>422</v>
      </c>
      <c r="B149" s="7" t="s">
        <v>218</v>
      </c>
      <c r="C149" s="8" t="s">
        <v>244</v>
      </c>
      <c r="D149" s="26" t="s">
        <v>86</v>
      </c>
      <c r="E149" s="26" t="s">
        <v>83</v>
      </c>
      <c r="F149" s="5">
        <v>1105000</v>
      </c>
      <c r="G149" s="9"/>
      <c r="H149" s="10"/>
    </row>
    <row r="150" spans="1:8" x14ac:dyDescent="0.25">
      <c r="A150" s="4" t="s">
        <v>50</v>
      </c>
      <c r="B150" s="7" t="s">
        <v>220</v>
      </c>
      <c r="C150" s="8"/>
      <c r="D150" s="26"/>
      <c r="E150" s="26"/>
      <c r="F150" s="10">
        <f>SUM(F132:F149)</f>
        <v>11108870</v>
      </c>
      <c r="G150" s="10">
        <f t="shared" ref="G150:H150" si="21">SUM(G132:G149)</f>
        <v>8872725</v>
      </c>
      <c r="H150" s="10">
        <f t="shared" si="21"/>
        <v>0</v>
      </c>
    </row>
    <row r="151" spans="1:8" x14ac:dyDescent="0.25">
      <c r="A151" s="4"/>
      <c r="B151" s="7" t="s">
        <v>221</v>
      </c>
      <c r="C151" s="8"/>
      <c r="D151" s="26"/>
      <c r="E151" s="26"/>
      <c r="F151" s="10">
        <f>F131+F150</f>
        <v>13069250</v>
      </c>
      <c r="G151" s="10">
        <f t="shared" ref="G151:H151" si="22">G131+G150</f>
        <v>10438500</v>
      </c>
      <c r="H151" s="10">
        <f t="shared" si="22"/>
        <v>0</v>
      </c>
    </row>
    <row r="152" spans="1:8" x14ac:dyDescent="0.25">
      <c r="A152" s="4">
        <v>321</v>
      </c>
      <c r="B152" s="7" t="s">
        <v>187</v>
      </c>
      <c r="C152" s="8" t="s">
        <v>191</v>
      </c>
      <c r="D152" s="26" t="s">
        <v>86</v>
      </c>
      <c r="E152" s="26" t="s">
        <v>83</v>
      </c>
      <c r="F152" s="5">
        <v>27000</v>
      </c>
      <c r="G152" s="5"/>
      <c r="H152" s="5"/>
    </row>
    <row r="153" spans="1:8" x14ac:dyDescent="0.25">
      <c r="A153" s="4">
        <v>321</v>
      </c>
      <c r="B153" s="7" t="s">
        <v>188</v>
      </c>
      <c r="C153" s="8" t="s">
        <v>191</v>
      </c>
      <c r="D153" s="26" t="s">
        <v>86</v>
      </c>
      <c r="E153" s="26" t="s">
        <v>83</v>
      </c>
      <c r="F153" s="5">
        <v>100000</v>
      </c>
      <c r="G153" s="5"/>
      <c r="H153" s="5"/>
    </row>
    <row r="154" spans="1:8" x14ac:dyDescent="0.25">
      <c r="A154" s="4">
        <v>329</v>
      </c>
      <c r="B154" s="7" t="s">
        <v>189</v>
      </c>
      <c r="C154" s="8" t="s">
        <v>192</v>
      </c>
      <c r="D154" s="26" t="s">
        <v>86</v>
      </c>
      <c r="E154" s="26" t="s">
        <v>83</v>
      </c>
      <c r="F154" s="5">
        <v>15000</v>
      </c>
      <c r="G154" s="5"/>
      <c r="H154" s="5"/>
    </row>
    <row r="155" spans="1:8" x14ac:dyDescent="0.25">
      <c r="A155" s="4">
        <v>329</v>
      </c>
      <c r="B155" s="7" t="s">
        <v>190</v>
      </c>
      <c r="C155" s="8" t="s">
        <v>192</v>
      </c>
      <c r="D155" s="26" t="s">
        <v>86</v>
      </c>
      <c r="E155" s="26" t="s">
        <v>83</v>
      </c>
      <c r="F155" s="5">
        <v>70000</v>
      </c>
      <c r="G155" s="5"/>
      <c r="H155" s="5"/>
    </row>
    <row r="156" spans="1:8" x14ac:dyDescent="0.25">
      <c r="A156" s="4"/>
      <c r="B156" s="7" t="s">
        <v>245</v>
      </c>
      <c r="C156" s="8"/>
      <c r="D156" s="26"/>
      <c r="E156" s="26"/>
      <c r="F156" s="10">
        <f>SUM(F152:F155)</f>
        <v>212000</v>
      </c>
      <c r="G156" s="10">
        <f t="shared" ref="G156:H156" si="23">SUM(G152:G155)</f>
        <v>0</v>
      </c>
      <c r="H156" s="10">
        <f t="shared" si="23"/>
        <v>0</v>
      </c>
    </row>
    <row r="157" spans="1:8" x14ac:dyDescent="0.25">
      <c r="A157" s="4">
        <v>311</v>
      </c>
      <c r="B157" s="7" t="s">
        <v>51</v>
      </c>
      <c r="C157" s="8" t="s">
        <v>182</v>
      </c>
      <c r="D157" s="26" t="s">
        <v>86</v>
      </c>
      <c r="E157" s="26" t="s">
        <v>84</v>
      </c>
      <c r="F157" s="5">
        <v>5000</v>
      </c>
      <c r="G157" s="5">
        <v>5000</v>
      </c>
      <c r="H157" s="5">
        <v>5000</v>
      </c>
    </row>
    <row r="158" spans="1:8" x14ac:dyDescent="0.25">
      <c r="A158" s="4">
        <v>313</v>
      </c>
      <c r="B158" s="7" t="s">
        <v>52</v>
      </c>
      <c r="C158" s="8" t="s">
        <v>123</v>
      </c>
      <c r="D158" s="26" t="s">
        <v>86</v>
      </c>
      <c r="E158" s="26" t="s">
        <v>84</v>
      </c>
      <c r="F158" s="5">
        <v>1000</v>
      </c>
      <c r="G158" s="5">
        <v>1000</v>
      </c>
      <c r="H158" s="5">
        <v>1000</v>
      </c>
    </row>
    <row r="159" spans="1:8" x14ac:dyDescent="0.25">
      <c r="A159" s="4">
        <v>321</v>
      </c>
      <c r="B159" s="7" t="s">
        <v>53</v>
      </c>
      <c r="C159" s="8" t="s">
        <v>124</v>
      </c>
      <c r="D159" s="26" t="s">
        <v>86</v>
      </c>
      <c r="E159" s="26" t="s">
        <v>84</v>
      </c>
      <c r="F159" s="5">
        <v>15000</v>
      </c>
      <c r="G159" s="5">
        <v>20000</v>
      </c>
      <c r="H159" s="5">
        <v>20000</v>
      </c>
    </row>
    <row r="160" spans="1:8" x14ac:dyDescent="0.25">
      <c r="A160" s="4">
        <v>322</v>
      </c>
      <c r="B160" s="7" t="s">
        <v>59</v>
      </c>
      <c r="C160" s="8" t="s">
        <v>125</v>
      </c>
      <c r="D160" s="26" t="s">
        <v>86</v>
      </c>
      <c r="E160" s="26" t="s">
        <v>84</v>
      </c>
      <c r="F160" s="5">
        <v>85000</v>
      </c>
      <c r="G160" s="5">
        <v>85000</v>
      </c>
      <c r="H160" s="5">
        <v>85000</v>
      </c>
    </row>
    <row r="161" spans="1:8" x14ac:dyDescent="0.25">
      <c r="A161" s="4">
        <v>323</v>
      </c>
      <c r="B161" s="7" t="s">
        <v>54</v>
      </c>
      <c r="C161" s="8" t="s">
        <v>126</v>
      </c>
      <c r="D161" s="26" t="s">
        <v>86</v>
      </c>
      <c r="E161" s="26" t="s">
        <v>84</v>
      </c>
      <c r="F161" s="5">
        <v>95000</v>
      </c>
      <c r="G161" s="5">
        <v>90000</v>
      </c>
      <c r="H161" s="5">
        <v>90000</v>
      </c>
    </row>
    <row r="162" spans="1:8" x14ac:dyDescent="0.25">
      <c r="A162" s="4">
        <v>324</v>
      </c>
      <c r="B162" s="7" t="s">
        <v>55</v>
      </c>
      <c r="C162" s="8" t="s">
        <v>111</v>
      </c>
      <c r="D162" s="26" t="s">
        <v>86</v>
      </c>
      <c r="E162" s="26" t="s">
        <v>84</v>
      </c>
      <c r="F162" s="5">
        <v>1000</v>
      </c>
      <c r="G162" s="5">
        <v>1000</v>
      </c>
      <c r="H162" s="5">
        <v>1000</v>
      </c>
    </row>
    <row r="163" spans="1:8" x14ac:dyDescent="0.25">
      <c r="A163" s="4">
        <v>329</v>
      </c>
      <c r="B163" s="7" t="s">
        <v>60</v>
      </c>
      <c r="C163" s="8" t="s">
        <v>127</v>
      </c>
      <c r="D163" s="26" t="s">
        <v>86</v>
      </c>
      <c r="E163" s="26" t="s">
        <v>84</v>
      </c>
      <c r="F163" s="5">
        <v>22000</v>
      </c>
      <c r="G163" s="5">
        <v>22000</v>
      </c>
      <c r="H163" s="5">
        <v>22000</v>
      </c>
    </row>
    <row r="164" spans="1:8" x14ac:dyDescent="0.25">
      <c r="A164" s="4">
        <v>422</v>
      </c>
      <c r="B164" s="7" t="s">
        <v>56</v>
      </c>
      <c r="C164" s="8" t="s">
        <v>128</v>
      </c>
      <c r="D164" s="26" t="s">
        <v>86</v>
      </c>
      <c r="E164" s="26" t="s">
        <v>84</v>
      </c>
      <c r="F164" s="5">
        <v>27000</v>
      </c>
      <c r="G164" s="9">
        <v>27000</v>
      </c>
      <c r="H164" s="5">
        <v>27000</v>
      </c>
    </row>
    <row r="165" spans="1:8" x14ac:dyDescent="0.25">
      <c r="A165" s="4">
        <v>424</v>
      </c>
      <c r="B165" s="7" t="s">
        <v>57</v>
      </c>
      <c r="C165" s="8" t="s">
        <v>129</v>
      </c>
      <c r="D165" s="26" t="s">
        <v>86</v>
      </c>
      <c r="E165" s="26" t="s">
        <v>84</v>
      </c>
      <c r="F165" s="5">
        <v>10000</v>
      </c>
      <c r="G165" s="5">
        <v>10000</v>
      </c>
      <c r="H165" s="5">
        <v>10000</v>
      </c>
    </row>
    <row r="166" spans="1:8" x14ac:dyDescent="0.25">
      <c r="A166" s="38" t="str">
        <f>A1</f>
        <v>MEDICINSKA ŠKOLA BJELOVAR</v>
      </c>
      <c r="B166" s="38"/>
      <c r="C166" s="38"/>
      <c r="D166" s="38"/>
      <c r="E166" s="28"/>
      <c r="F166" s="1"/>
      <c r="H166" s="27" t="s">
        <v>260</v>
      </c>
    </row>
    <row r="167" spans="1:8" x14ac:dyDescent="0.25">
      <c r="A167" s="38" t="str">
        <f>A2</f>
        <v>BJELOVAR, dr. FRANJE TUĐMANA 8</v>
      </c>
      <c r="B167" s="38"/>
      <c r="C167" s="38"/>
      <c r="D167" s="38"/>
      <c r="E167" s="28"/>
      <c r="F167" s="1"/>
    </row>
    <row r="168" spans="1:8" x14ac:dyDescent="0.25">
      <c r="A168" s="38" t="str">
        <f>A3</f>
        <v>OIB:  00916951686</v>
      </c>
      <c r="B168" s="38"/>
      <c r="C168" s="38"/>
      <c r="D168" s="38"/>
      <c r="E168" s="28"/>
      <c r="F168" s="1"/>
    </row>
    <row r="169" spans="1:8" x14ac:dyDescent="0.25">
      <c r="A169" s="1"/>
      <c r="B169" s="1"/>
      <c r="C169" s="1"/>
      <c r="F169" s="1"/>
    </row>
    <row r="170" spans="1:8" ht="18.75" x14ac:dyDescent="0.3">
      <c r="B170" s="39" t="str">
        <f>B5</f>
        <v>P L A N    P R I H O D A   I   R A S H O D A   2022. G O D I N E   I  P R O J E K C I J E  2023. I  2024. G O D I N E</v>
      </c>
      <c r="C170" s="39"/>
      <c r="D170" s="39"/>
      <c r="E170" s="39"/>
      <c r="F170" s="39"/>
      <c r="G170" s="39"/>
      <c r="H170" s="39"/>
    </row>
    <row r="172" spans="1:8" x14ac:dyDescent="0.25">
      <c r="A172" s="6" t="s">
        <v>0</v>
      </c>
      <c r="B172" s="6" t="s">
        <v>1</v>
      </c>
      <c r="C172" s="6" t="s">
        <v>2</v>
      </c>
      <c r="D172" s="21" t="s">
        <v>75</v>
      </c>
      <c r="E172" s="21" t="s">
        <v>4</v>
      </c>
      <c r="F172" s="2" t="str">
        <f>F7</f>
        <v>2022.</v>
      </c>
      <c r="G172" s="2" t="str">
        <f t="shared" ref="G172:H172" si="24">G7</f>
        <v>2023.</v>
      </c>
      <c r="H172" s="2" t="str">
        <f t="shared" si="24"/>
        <v>2024.</v>
      </c>
    </row>
    <row r="173" spans="1:8" x14ac:dyDescent="0.25">
      <c r="A173" s="4"/>
      <c r="B173" s="7" t="s">
        <v>58</v>
      </c>
      <c r="C173" s="11"/>
      <c r="D173" s="26"/>
      <c r="E173" s="26"/>
      <c r="F173" s="10">
        <f>SUM(F157:F165)</f>
        <v>261000</v>
      </c>
      <c r="G173" s="10">
        <f t="shared" ref="G173:H173" si="25">SUM(G157:G165)</f>
        <v>261000</v>
      </c>
      <c r="H173" s="10">
        <f t="shared" si="25"/>
        <v>261000</v>
      </c>
    </row>
    <row r="174" spans="1:8" x14ac:dyDescent="0.25">
      <c r="A174" s="4">
        <v>329</v>
      </c>
      <c r="B174" s="7" t="s">
        <v>183</v>
      </c>
      <c r="C174" s="16" t="s">
        <v>185</v>
      </c>
      <c r="D174" s="26" t="s">
        <v>86</v>
      </c>
      <c r="E174" s="26" t="s">
        <v>85</v>
      </c>
      <c r="F174" s="5">
        <v>4000</v>
      </c>
      <c r="G174" s="5">
        <v>4000</v>
      </c>
      <c r="H174" s="5">
        <v>4000</v>
      </c>
    </row>
    <row r="175" spans="1:8" x14ac:dyDescent="0.25">
      <c r="A175" s="4">
        <v>422</v>
      </c>
      <c r="B175" s="7" t="s">
        <v>184</v>
      </c>
      <c r="C175" s="16" t="s">
        <v>186</v>
      </c>
      <c r="D175" s="26" t="s">
        <v>86</v>
      </c>
      <c r="E175" s="26" t="s">
        <v>85</v>
      </c>
      <c r="F175" s="5">
        <v>9000</v>
      </c>
      <c r="G175" s="5">
        <v>9000</v>
      </c>
      <c r="H175" s="5">
        <v>9000</v>
      </c>
    </row>
    <row r="176" spans="1:8" x14ac:dyDescent="0.25">
      <c r="A176" s="4"/>
      <c r="B176" s="7" t="s">
        <v>61</v>
      </c>
      <c r="C176" s="16"/>
      <c r="D176" s="26"/>
      <c r="E176" s="26"/>
      <c r="F176" s="10">
        <f>SUM(F174:F175)</f>
        <v>13000</v>
      </c>
      <c r="G176" s="10">
        <f t="shared" ref="G176:H176" si="26">SUM(G174:G175)</f>
        <v>13000</v>
      </c>
      <c r="H176" s="10">
        <f t="shared" si="26"/>
        <v>13000</v>
      </c>
    </row>
    <row r="177" spans="1:8" x14ac:dyDescent="0.25">
      <c r="A177" s="4"/>
      <c r="B177" s="7"/>
      <c r="C177" s="16"/>
      <c r="D177" s="26"/>
      <c r="E177" s="26"/>
      <c r="F177" s="10"/>
      <c r="G177" s="10"/>
      <c r="H177" s="10"/>
    </row>
    <row r="178" spans="1:8" x14ac:dyDescent="0.25">
      <c r="A178" s="4"/>
      <c r="B178" s="12" t="s">
        <v>63</v>
      </c>
      <c r="C178" s="3"/>
      <c r="D178" s="26"/>
      <c r="E178" s="26"/>
      <c r="F178" s="13">
        <f>F53+F56+F58+F75+F78+F90+F119+F151+F156+F173+F176</f>
        <v>49687787</v>
      </c>
      <c r="G178" s="13">
        <f t="shared" ref="G178:H178" si="27">G53+G56+G58+G75+G78+G90+G119+G151+G156+G173+G176</f>
        <v>19293288</v>
      </c>
      <c r="H178" s="13">
        <f t="shared" si="27"/>
        <v>8756158</v>
      </c>
    </row>
    <row r="179" spans="1:8" x14ac:dyDescent="0.25">
      <c r="A179" s="31"/>
      <c r="B179" s="32"/>
      <c r="C179" s="33"/>
      <c r="D179" s="34"/>
      <c r="E179" s="34"/>
      <c r="F179" s="35"/>
      <c r="G179" s="35"/>
      <c r="H179" s="35"/>
    </row>
    <row r="180" spans="1:8" x14ac:dyDescent="0.25">
      <c r="A180" s="31"/>
      <c r="B180" s="32"/>
      <c r="C180" s="33"/>
      <c r="D180" s="34"/>
      <c r="E180" s="34"/>
      <c r="F180" s="35"/>
      <c r="G180" s="35"/>
      <c r="H180" s="35"/>
    </row>
    <row r="181" spans="1:8" x14ac:dyDescent="0.25">
      <c r="A181" s="31"/>
      <c r="B181" s="32"/>
      <c r="C181" s="33"/>
      <c r="D181" s="34"/>
      <c r="E181" s="34"/>
      <c r="F181" s="35"/>
      <c r="G181" s="35"/>
      <c r="H181" s="35"/>
    </row>
    <row r="182" spans="1:8" x14ac:dyDescent="0.25">
      <c r="A182" s="31"/>
      <c r="B182" s="32"/>
      <c r="C182" s="33"/>
      <c r="D182" s="34"/>
      <c r="E182" s="34"/>
      <c r="F182" s="35"/>
      <c r="G182" s="35"/>
      <c r="H182" s="35"/>
    </row>
    <row r="183" spans="1:8" x14ac:dyDescent="0.25">
      <c r="A183" s="31"/>
      <c r="B183" s="32"/>
      <c r="C183" s="33"/>
      <c r="D183" s="34"/>
      <c r="E183" s="34"/>
      <c r="F183" s="35"/>
      <c r="G183" s="35"/>
      <c r="H183" s="35"/>
    </row>
    <row r="184" spans="1:8" x14ac:dyDescent="0.25">
      <c r="A184" s="31"/>
      <c r="B184" s="32"/>
      <c r="C184" s="33"/>
      <c r="D184" s="34"/>
      <c r="E184" s="34"/>
      <c r="F184" s="35"/>
      <c r="G184" s="35"/>
      <c r="H184" s="35"/>
    </row>
    <row r="185" spans="1:8" x14ac:dyDescent="0.25">
      <c r="A185" s="31"/>
      <c r="B185" s="32"/>
      <c r="C185" s="33"/>
      <c r="D185" s="34"/>
      <c r="E185" s="34"/>
      <c r="F185" s="35"/>
      <c r="G185" s="35"/>
      <c r="H185" s="35"/>
    </row>
    <row r="186" spans="1:8" x14ac:dyDescent="0.25">
      <c r="A186" s="31"/>
      <c r="B186" s="32"/>
      <c r="C186" s="33"/>
      <c r="D186" s="34"/>
      <c r="E186" s="34"/>
      <c r="F186" s="35"/>
      <c r="G186" s="35"/>
      <c r="H186" s="35"/>
    </row>
    <row r="187" spans="1:8" x14ac:dyDescent="0.25">
      <c r="A187" s="31"/>
      <c r="B187" s="32"/>
      <c r="C187" s="33"/>
      <c r="D187" s="34"/>
      <c r="E187" s="34"/>
      <c r="F187" s="35"/>
      <c r="G187" s="35"/>
      <c r="H187" s="35"/>
    </row>
    <row r="188" spans="1:8" x14ac:dyDescent="0.25">
      <c r="A188" s="31"/>
      <c r="B188" s="32"/>
      <c r="C188" s="33"/>
      <c r="D188" s="34"/>
      <c r="E188" s="34"/>
      <c r="F188" s="35"/>
      <c r="G188" s="35"/>
      <c r="H188" s="35"/>
    </row>
    <row r="189" spans="1:8" x14ac:dyDescent="0.25">
      <c r="A189" s="31"/>
      <c r="B189" s="32"/>
      <c r="C189" s="33"/>
      <c r="D189" s="34"/>
      <c r="E189" s="34"/>
      <c r="F189" s="35"/>
      <c r="G189" s="35"/>
      <c r="H189" s="35"/>
    </row>
    <row r="190" spans="1:8" x14ac:dyDescent="0.25">
      <c r="A190" s="31"/>
      <c r="B190" s="32"/>
      <c r="C190" s="33"/>
      <c r="D190" s="34"/>
      <c r="E190" s="34"/>
      <c r="F190" s="35"/>
      <c r="G190" s="35"/>
      <c r="H190" s="35"/>
    </row>
    <row r="191" spans="1:8" x14ac:dyDescent="0.25">
      <c r="A191" s="31"/>
      <c r="B191" s="32"/>
      <c r="C191" s="33"/>
      <c r="D191" s="34"/>
      <c r="E191" s="34"/>
      <c r="F191" s="35"/>
      <c r="G191" s="35"/>
      <c r="H191" s="35"/>
    </row>
    <row r="192" spans="1:8" x14ac:dyDescent="0.25">
      <c r="A192" s="31"/>
      <c r="B192" s="32"/>
      <c r="C192" s="33"/>
      <c r="D192" s="34"/>
      <c r="E192" s="34"/>
      <c r="F192" s="35"/>
      <c r="G192" s="35"/>
      <c r="H192" s="35"/>
    </row>
    <row r="193" spans="1:8" x14ac:dyDescent="0.25">
      <c r="A193" s="31"/>
      <c r="B193" s="32"/>
      <c r="C193" s="33"/>
      <c r="D193" s="34"/>
      <c r="E193" s="34"/>
      <c r="F193" s="35"/>
      <c r="G193" s="35"/>
      <c r="H193" s="35"/>
    </row>
    <row r="194" spans="1:8" x14ac:dyDescent="0.25">
      <c r="A194" s="31"/>
      <c r="B194" s="32"/>
      <c r="C194" s="33"/>
      <c r="D194" s="34"/>
      <c r="E194" s="34"/>
      <c r="F194" s="35"/>
      <c r="G194" s="35"/>
      <c r="H194" s="35"/>
    </row>
    <row r="195" spans="1:8" x14ac:dyDescent="0.25">
      <c r="A195" s="31"/>
      <c r="B195" s="32"/>
      <c r="C195" s="33"/>
      <c r="D195" s="34"/>
      <c r="E195" s="34"/>
      <c r="F195" s="35"/>
      <c r="G195" s="35"/>
      <c r="H195" s="35"/>
    </row>
    <row r="196" spans="1:8" x14ac:dyDescent="0.25">
      <c r="A196" s="31"/>
      <c r="B196" s="32"/>
      <c r="C196" s="33"/>
      <c r="D196" s="34"/>
      <c r="E196" s="34"/>
      <c r="F196" s="35"/>
      <c r="G196" s="35"/>
      <c r="H196" s="35"/>
    </row>
    <row r="197" spans="1:8" x14ac:dyDescent="0.25">
      <c r="A197" s="31"/>
      <c r="B197" s="32"/>
      <c r="C197" s="33"/>
      <c r="D197" s="34"/>
      <c r="E197" s="34"/>
      <c r="F197" s="35"/>
      <c r="G197" s="35"/>
      <c r="H197" s="35"/>
    </row>
    <row r="198" spans="1:8" x14ac:dyDescent="0.25">
      <c r="A198" s="31"/>
      <c r="B198" s="32"/>
      <c r="C198" s="33"/>
      <c r="D198" s="34"/>
      <c r="E198" s="34"/>
      <c r="F198" s="35"/>
      <c r="G198" s="35"/>
      <c r="H198" s="35"/>
    </row>
    <row r="199" spans="1:8" x14ac:dyDescent="0.25">
      <c r="A199" s="38" t="str">
        <f>A1</f>
        <v>MEDICINSKA ŠKOLA BJELOVAR</v>
      </c>
      <c r="B199" s="38"/>
      <c r="C199" s="38"/>
      <c r="D199" s="38"/>
      <c r="E199" s="19"/>
      <c r="F199" s="1"/>
    </row>
    <row r="200" spans="1:8" x14ac:dyDescent="0.25">
      <c r="A200" s="38" t="str">
        <f>A2</f>
        <v>BJELOVAR, dr. FRANJE TUĐMANA 8</v>
      </c>
      <c r="B200" s="38"/>
      <c r="C200" s="38"/>
      <c r="D200" s="38"/>
      <c r="E200" s="19"/>
      <c r="F200" s="1"/>
    </row>
    <row r="201" spans="1:8" x14ac:dyDescent="0.25">
      <c r="A201" s="38" t="str">
        <f>A3</f>
        <v>OIB:  00916951686</v>
      </c>
      <c r="B201" s="38"/>
      <c r="C201" s="38"/>
      <c r="D201" s="38"/>
      <c r="E201" s="19"/>
      <c r="F201" s="1"/>
    </row>
    <row r="202" spans="1:8" x14ac:dyDescent="0.25">
      <c r="A202" s="1"/>
      <c r="B202" s="1"/>
      <c r="C202" s="1"/>
      <c r="F202" s="1"/>
    </row>
    <row r="203" spans="1:8" ht="18.75" x14ac:dyDescent="0.3">
      <c r="B203" s="39" t="str">
        <f>B5</f>
        <v>P L A N    P R I H O D A   I   R A S H O D A   2022. G O D I N E   I  P R O J E K C I J E  2023. I  2024. G O D I N E</v>
      </c>
      <c r="C203" s="39"/>
      <c r="D203" s="39"/>
      <c r="E203" s="39"/>
      <c r="F203" s="39"/>
      <c r="G203" s="39"/>
      <c r="H203" s="39"/>
    </row>
    <row r="205" spans="1:8" x14ac:dyDescent="0.25">
      <c r="A205" s="6" t="s">
        <v>0</v>
      </c>
      <c r="B205" s="6" t="s">
        <v>1</v>
      </c>
      <c r="C205" s="6" t="str">
        <f t="shared" ref="C205:H205" si="28">C7</f>
        <v>POZICIJA</v>
      </c>
      <c r="D205" s="6" t="str">
        <f t="shared" si="28"/>
        <v>RAZDJEL</v>
      </c>
      <c r="E205" s="6" t="str">
        <f t="shared" si="28"/>
        <v>IZVOR</v>
      </c>
      <c r="F205" s="6" t="str">
        <f t="shared" si="28"/>
        <v>2022.</v>
      </c>
      <c r="G205" s="6" t="str">
        <f t="shared" si="28"/>
        <v>2023.</v>
      </c>
      <c r="H205" s="6" t="str">
        <f t="shared" si="28"/>
        <v>2024.</v>
      </c>
    </row>
    <row r="206" spans="1:8" x14ac:dyDescent="0.25">
      <c r="A206" s="4">
        <v>636120</v>
      </c>
      <c r="B206" s="7" t="s">
        <v>18</v>
      </c>
      <c r="C206" s="3"/>
      <c r="D206" s="26"/>
      <c r="E206" s="26"/>
      <c r="F206" s="14">
        <f>F21+F22+F23</f>
        <v>9738400</v>
      </c>
      <c r="G206" s="14">
        <f t="shared" ref="G206:H206" si="29">G21+G22+G23</f>
        <v>9239437</v>
      </c>
      <c r="H206" s="14">
        <f t="shared" si="29"/>
        <v>7727000</v>
      </c>
    </row>
    <row r="207" spans="1:8" x14ac:dyDescent="0.25">
      <c r="A207" s="4">
        <v>636130</v>
      </c>
      <c r="B207" s="30" t="s">
        <v>247</v>
      </c>
      <c r="C207" s="3"/>
      <c r="D207" s="26"/>
      <c r="E207" s="26"/>
      <c r="F207" s="14">
        <f>F24</f>
        <v>5000</v>
      </c>
      <c r="G207" s="14">
        <f t="shared" ref="G207:H207" si="30">G24</f>
        <v>5000</v>
      </c>
      <c r="H207" s="14">
        <f t="shared" si="30"/>
        <v>0</v>
      </c>
    </row>
    <row r="208" spans="1:8" x14ac:dyDescent="0.25">
      <c r="A208" s="4">
        <v>636220</v>
      </c>
      <c r="B208" s="7" t="s">
        <v>17</v>
      </c>
      <c r="C208" s="3"/>
      <c r="D208" s="26"/>
      <c r="E208" s="26"/>
      <c r="F208" s="14">
        <f>F25+F26+F27</f>
        <v>1605600</v>
      </c>
      <c r="G208" s="14">
        <f t="shared" ref="G208:H208" si="31">G25+G26+G27</f>
        <v>20000</v>
      </c>
      <c r="H208" s="14">
        <f t="shared" si="31"/>
        <v>20000</v>
      </c>
    </row>
    <row r="209" spans="1:8" x14ac:dyDescent="0.25">
      <c r="A209" s="4">
        <v>638110</v>
      </c>
      <c r="B209" s="7" t="s">
        <v>20</v>
      </c>
      <c r="C209" s="3"/>
      <c r="D209" s="26"/>
      <c r="E209" s="26"/>
      <c r="F209" s="14">
        <f>F29+F31+F33</f>
        <v>10206425</v>
      </c>
      <c r="G209" s="14">
        <f t="shared" ref="G209:H209" si="32">G29+G31+G33</f>
        <v>8987427</v>
      </c>
      <c r="H209" s="14">
        <f t="shared" si="32"/>
        <v>0</v>
      </c>
    </row>
    <row r="210" spans="1:8" x14ac:dyDescent="0.25">
      <c r="A210" s="4">
        <v>638130</v>
      </c>
      <c r="B210" s="7" t="s">
        <v>20</v>
      </c>
      <c r="C210" s="3"/>
      <c r="D210" s="26"/>
      <c r="E210" s="26"/>
      <c r="F210" s="14">
        <f>F30</f>
        <v>170000</v>
      </c>
      <c r="G210" s="14">
        <f t="shared" ref="G210:H210" si="33">G30</f>
        <v>0</v>
      </c>
      <c r="H210" s="14">
        <f t="shared" si="33"/>
        <v>0</v>
      </c>
    </row>
    <row r="211" spans="1:8" x14ac:dyDescent="0.25">
      <c r="A211" s="4">
        <v>638210</v>
      </c>
      <c r="B211" s="7" t="s">
        <v>248</v>
      </c>
      <c r="C211" s="3"/>
      <c r="D211" s="26"/>
      <c r="E211" s="26"/>
      <c r="F211" s="14">
        <f>F32+F41</f>
        <v>25254680</v>
      </c>
      <c r="G211" s="14">
        <f t="shared" ref="G211:H211" si="34">G32+G41</f>
        <v>0</v>
      </c>
      <c r="H211" s="14">
        <f t="shared" si="34"/>
        <v>0</v>
      </c>
    </row>
    <row r="212" spans="1:8" x14ac:dyDescent="0.25">
      <c r="A212" s="4">
        <v>641320</v>
      </c>
      <c r="B212" s="7" t="s">
        <v>13</v>
      </c>
      <c r="C212" s="3"/>
      <c r="D212" s="26"/>
      <c r="E212" s="26"/>
      <c r="F212" s="14">
        <f t="shared" ref="F212:H214" si="35">F43</f>
        <v>1000</v>
      </c>
      <c r="G212" s="14">
        <f t="shared" si="35"/>
        <v>1000</v>
      </c>
      <c r="H212" s="14">
        <f t="shared" si="35"/>
        <v>1000</v>
      </c>
    </row>
    <row r="213" spans="1:8" x14ac:dyDescent="0.25">
      <c r="A213" s="4">
        <v>661510</v>
      </c>
      <c r="B213" s="7" t="s">
        <v>14</v>
      </c>
      <c r="C213" s="3"/>
      <c r="D213" s="26"/>
      <c r="E213" s="26"/>
      <c r="F213" s="14">
        <f t="shared" si="35"/>
        <v>160000</v>
      </c>
      <c r="G213" s="14">
        <f t="shared" si="35"/>
        <v>160000</v>
      </c>
      <c r="H213" s="14">
        <f t="shared" si="35"/>
        <v>160000</v>
      </c>
    </row>
    <row r="214" spans="1:8" x14ac:dyDescent="0.25">
      <c r="A214" s="4">
        <v>663140</v>
      </c>
      <c r="B214" s="7" t="s">
        <v>21</v>
      </c>
      <c r="C214" s="3"/>
      <c r="D214" s="26"/>
      <c r="E214" s="26"/>
      <c r="F214" s="14">
        <f t="shared" si="35"/>
        <v>13000</v>
      </c>
      <c r="G214" s="14">
        <f t="shared" si="35"/>
        <v>13000</v>
      </c>
      <c r="H214" s="14">
        <f t="shared" si="35"/>
        <v>13000</v>
      </c>
    </row>
    <row r="215" spans="1:8" x14ac:dyDescent="0.25">
      <c r="A215" s="4">
        <v>671110</v>
      </c>
      <c r="B215" s="7" t="s">
        <v>64</v>
      </c>
      <c r="C215" s="3"/>
      <c r="D215" s="26"/>
      <c r="E215" s="26"/>
      <c r="F215" s="5">
        <f>F9+F10+F12+F13+F15+F18+F19</f>
        <v>773082</v>
      </c>
      <c r="G215" s="5">
        <f t="shared" ref="G215:H215" si="36">G9+G10+G12+G13+G15+G18+G19</f>
        <v>757424</v>
      </c>
      <c r="H215" s="5">
        <f t="shared" si="36"/>
        <v>725158</v>
      </c>
    </row>
    <row r="216" spans="1:8" x14ac:dyDescent="0.25">
      <c r="A216" s="4">
        <v>671210</v>
      </c>
      <c r="B216" s="7" t="s">
        <v>65</v>
      </c>
      <c r="C216" s="3"/>
      <c r="D216" s="26"/>
      <c r="E216" s="26"/>
      <c r="F216" s="14">
        <f>F16+F11</f>
        <v>1660600</v>
      </c>
      <c r="G216" s="14">
        <f t="shared" ref="G216:H216" si="37">G16+G11</f>
        <v>10000</v>
      </c>
      <c r="H216" s="14">
        <f t="shared" si="37"/>
        <v>10000</v>
      </c>
    </row>
    <row r="217" spans="1:8" x14ac:dyDescent="0.25">
      <c r="A217" s="4">
        <v>683110</v>
      </c>
      <c r="B217" s="7" t="s">
        <v>15</v>
      </c>
      <c r="C217" s="3"/>
      <c r="D217" s="26"/>
      <c r="E217" s="26"/>
      <c r="F217" s="14">
        <f>F46</f>
        <v>100000</v>
      </c>
      <c r="G217" s="14">
        <f t="shared" ref="G217:H217" si="38">G46</f>
        <v>100000</v>
      </c>
      <c r="H217" s="14">
        <f t="shared" si="38"/>
        <v>100000</v>
      </c>
    </row>
    <row r="218" spans="1:8" x14ac:dyDescent="0.25">
      <c r="A218" s="4"/>
      <c r="B218" s="12" t="s">
        <v>22</v>
      </c>
      <c r="C218" s="12"/>
      <c r="D218" s="26"/>
      <c r="E218" s="26"/>
      <c r="F218" s="15">
        <f>SUM(F206:F217)</f>
        <v>49687787</v>
      </c>
      <c r="G218" s="15">
        <f t="shared" ref="G218:H218" si="39">SUM(G206:G217)</f>
        <v>19293288</v>
      </c>
      <c r="H218" s="15">
        <f t="shared" si="39"/>
        <v>8756158</v>
      </c>
    </row>
    <row r="219" spans="1:8" x14ac:dyDescent="0.25">
      <c r="A219" s="4">
        <v>311</v>
      </c>
      <c r="B219" s="7" t="s">
        <v>41</v>
      </c>
      <c r="C219" s="3"/>
      <c r="D219" s="26"/>
      <c r="E219" s="26"/>
      <c r="F219" s="5">
        <f>F79+F91+F98+F112+F120+F132+F157</f>
        <v>7359715</v>
      </c>
      <c r="G219" s="5">
        <f t="shared" ref="G219:H219" si="40">G79+G91+G98+G112+G120+G132+G157</f>
        <v>7086880</v>
      </c>
      <c r="H219" s="5">
        <f t="shared" si="40"/>
        <v>6185000</v>
      </c>
    </row>
    <row r="220" spans="1:8" x14ac:dyDescent="0.25">
      <c r="A220" s="4">
        <v>312</v>
      </c>
      <c r="B220" s="7" t="s">
        <v>42</v>
      </c>
      <c r="C220" s="3"/>
      <c r="D220" s="26"/>
      <c r="E220" s="26"/>
      <c r="F220" s="5">
        <f>F80+F121+F140</f>
        <v>275000</v>
      </c>
      <c r="G220" s="5">
        <f t="shared" ref="G220:H220" si="41">G80+G121+G140</f>
        <v>275000</v>
      </c>
      <c r="H220" s="5">
        <f t="shared" si="41"/>
        <v>250000</v>
      </c>
    </row>
    <row r="221" spans="1:8" x14ac:dyDescent="0.25">
      <c r="A221" s="4">
        <v>313</v>
      </c>
      <c r="B221" s="7" t="s">
        <v>43</v>
      </c>
      <c r="C221" s="3"/>
      <c r="D221" s="26"/>
      <c r="E221" s="26"/>
      <c r="F221" s="5">
        <f>F81+F92+F99+F113+F122+F141+F158</f>
        <v>1262990</v>
      </c>
      <c r="G221" s="5">
        <f t="shared" ref="G221:H221" si="42">G81+G92+G99+G113+G122+G141+G158</f>
        <v>1203939</v>
      </c>
      <c r="H221" s="5">
        <f t="shared" si="42"/>
        <v>1081000</v>
      </c>
    </row>
    <row r="222" spans="1:8" x14ac:dyDescent="0.25">
      <c r="A222" s="4">
        <v>321</v>
      </c>
      <c r="B222" s="7" t="s">
        <v>44</v>
      </c>
      <c r="C222" s="3"/>
      <c r="D222" s="26"/>
      <c r="E222" s="26"/>
      <c r="F222" s="5">
        <f>F59+F82+F123+F142+F152+F153+F159</f>
        <v>823000</v>
      </c>
      <c r="G222" s="5">
        <f t="shared" ref="G222:H222" si="43">G59+G82+G123+G142+G152+G153+G159</f>
        <v>607500</v>
      </c>
      <c r="H222" s="5">
        <f t="shared" si="43"/>
        <v>207500</v>
      </c>
    </row>
    <row r="223" spans="1:8" x14ac:dyDescent="0.25">
      <c r="A223" s="4">
        <v>322</v>
      </c>
      <c r="B223" s="7" t="s">
        <v>45</v>
      </c>
      <c r="C223" s="3"/>
      <c r="D223" s="26"/>
      <c r="E223" s="26"/>
      <c r="F223" s="5">
        <f>F51+F54+F60+F76+F77+F83+F124+F143+F160</f>
        <v>1117604</v>
      </c>
      <c r="G223" s="5">
        <f t="shared" ref="G223:H223" si="44">G51+G54+G60+G76+G77+G83+G124+G143+G160</f>
        <v>1019604</v>
      </c>
      <c r="H223" s="5">
        <f t="shared" si="44"/>
        <v>398000</v>
      </c>
    </row>
    <row r="224" spans="1:8" x14ac:dyDescent="0.25">
      <c r="A224" s="4">
        <v>323</v>
      </c>
      <c r="B224" s="7" t="s">
        <v>46</v>
      </c>
      <c r="C224" s="3"/>
      <c r="D224" s="26"/>
      <c r="E224" s="26"/>
      <c r="F224" s="5">
        <f>F57+F61+F62+F84+F93+F107+F114+F125+F144+F161</f>
        <v>4056157</v>
      </c>
      <c r="G224" s="5">
        <f t="shared" ref="G224:H224" si="45">G57+G61+G62+G84+G93+G107+G114+G125+G144+G161</f>
        <v>3793665</v>
      </c>
      <c r="H224" s="5">
        <f t="shared" si="45"/>
        <v>458658</v>
      </c>
    </row>
    <row r="225" spans="1:8" x14ac:dyDescent="0.25">
      <c r="A225" s="4">
        <v>324</v>
      </c>
      <c r="B225" s="7" t="s">
        <v>66</v>
      </c>
      <c r="C225" s="3"/>
      <c r="D225" s="26"/>
      <c r="E225" s="26"/>
      <c r="F225" s="5">
        <f>F63+F85+F162</f>
        <v>2000</v>
      </c>
      <c r="G225" s="5">
        <f t="shared" ref="G225:H225" si="46">G63+G85+G162</f>
        <v>2000</v>
      </c>
      <c r="H225" s="5">
        <f t="shared" si="46"/>
        <v>2000</v>
      </c>
    </row>
    <row r="226" spans="1:8" x14ac:dyDescent="0.25">
      <c r="A226" s="4">
        <v>329</v>
      </c>
      <c r="B226" s="7" t="s">
        <v>47</v>
      </c>
      <c r="C226" s="3"/>
      <c r="D226" s="26"/>
      <c r="E226" s="26"/>
      <c r="F226" s="5">
        <f>F55+F64+F86+F94+F108+F115+F126+F145+F154+F155+F163+F174</f>
        <v>471941</v>
      </c>
      <c r="G226" s="5">
        <f t="shared" ref="G226:H226" si="47">G55+G64+G86+G94+G108+G115+G126+G145+G154+G155+G163+G174</f>
        <v>306700</v>
      </c>
      <c r="H226" s="5">
        <f t="shared" si="47"/>
        <v>91000</v>
      </c>
    </row>
    <row r="227" spans="1:8" x14ac:dyDescent="0.25">
      <c r="A227" s="4">
        <v>343</v>
      </c>
      <c r="B227" s="7" t="s">
        <v>67</v>
      </c>
      <c r="C227" s="3"/>
      <c r="D227" s="26"/>
      <c r="E227" s="26"/>
      <c r="F227" s="5">
        <f>F65+F87</f>
        <v>56000</v>
      </c>
      <c r="G227" s="5">
        <f t="shared" ref="G227:H227" si="48">G65+G87</f>
        <v>7000</v>
      </c>
      <c r="H227" s="5">
        <f t="shared" si="48"/>
        <v>7000</v>
      </c>
    </row>
    <row r="228" spans="1:8" x14ac:dyDescent="0.25">
      <c r="A228" s="4">
        <v>353</v>
      </c>
      <c r="B228" s="7" t="s">
        <v>249</v>
      </c>
      <c r="C228" s="3"/>
      <c r="D228" s="26"/>
      <c r="E228" s="26"/>
      <c r="F228" s="5">
        <f>F127+F146</f>
        <v>2593020</v>
      </c>
      <c r="G228" s="5">
        <f t="shared" ref="G228:H228" si="49">G127+G146</f>
        <v>2307500</v>
      </c>
      <c r="H228" s="5">
        <f t="shared" si="49"/>
        <v>0</v>
      </c>
    </row>
    <row r="229" spans="1:8" x14ac:dyDescent="0.25">
      <c r="A229" s="4">
        <v>368</v>
      </c>
      <c r="B229" s="7" t="s">
        <v>250</v>
      </c>
      <c r="C229" s="3"/>
      <c r="D229" s="26"/>
      <c r="E229" s="26"/>
      <c r="F229" s="5">
        <f>F128+F147</f>
        <v>400000</v>
      </c>
      <c r="G229" s="5">
        <f t="shared" ref="G229:H229" si="50">G128+G147</f>
        <v>350000</v>
      </c>
      <c r="H229" s="5">
        <f t="shared" si="50"/>
        <v>0</v>
      </c>
    </row>
    <row r="230" spans="1:8" x14ac:dyDescent="0.25">
      <c r="A230" s="4">
        <v>372</v>
      </c>
      <c r="B230" s="7" t="s">
        <v>48</v>
      </c>
      <c r="C230" s="3"/>
      <c r="D230" s="26"/>
      <c r="E230" s="26"/>
      <c r="F230" s="5">
        <f>F52</f>
        <v>9000</v>
      </c>
      <c r="G230" s="5">
        <f t="shared" ref="G230:H230" si="51">G52</f>
        <v>0</v>
      </c>
      <c r="H230" s="5">
        <f t="shared" si="51"/>
        <v>0</v>
      </c>
    </row>
    <row r="231" spans="1:8" x14ac:dyDescent="0.25">
      <c r="A231" s="4">
        <v>381</v>
      </c>
      <c r="B231" s="7" t="s">
        <v>251</v>
      </c>
      <c r="C231" s="3"/>
      <c r="D231" s="26"/>
      <c r="E231" s="26"/>
      <c r="F231" s="5">
        <f>F129+F148</f>
        <v>2694480</v>
      </c>
      <c r="G231" s="5">
        <f t="shared" ref="G231:H231" si="52">G129+G148</f>
        <v>2257500</v>
      </c>
      <c r="H231" s="5">
        <f t="shared" si="52"/>
        <v>0</v>
      </c>
    </row>
    <row r="232" spans="1:8" x14ac:dyDescent="0.25">
      <c r="A232" s="38" t="str">
        <f>A1</f>
        <v>MEDICINSKA ŠKOLA BJELOVAR</v>
      </c>
      <c r="B232" s="38"/>
      <c r="C232" s="38"/>
      <c r="D232" s="38"/>
      <c r="E232" s="28"/>
      <c r="F232" s="1"/>
    </row>
    <row r="233" spans="1:8" x14ac:dyDescent="0.25">
      <c r="A233" s="38" t="str">
        <f>A2</f>
        <v>BJELOVAR, dr. FRANJE TUĐMANA 8</v>
      </c>
      <c r="B233" s="38"/>
      <c r="C233" s="38"/>
      <c r="D233" s="38"/>
      <c r="E233" s="28"/>
      <c r="F233" s="1"/>
    </row>
    <row r="234" spans="1:8" x14ac:dyDescent="0.25">
      <c r="A234" s="38" t="str">
        <f>A3</f>
        <v>OIB:  00916951686</v>
      </c>
      <c r="B234" s="38"/>
      <c r="C234" s="38"/>
      <c r="D234" s="38"/>
      <c r="E234" s="28"/>
      <c r="F234" s="1"/>
    </row>
    <row r="235" spans="1:8" x14ac:dyDescent="0.25">
      <c r="A235" s="1"/>
      <c r="B235" s="1"/>
      <c r="C235" s="1"/>
      <c r="F235" s="1"/>
    </row>
    <row r="236" spans="1:8" ht="18.75" x14ac:dyDescent="0.3">
      <c r="B236" s="39" t="str">
        <f>B5</f>
        <v>P L A N    P R I H O D A   I   R A S H O D A   2022. G O D I N E   I  P R O J E K C I J E  2023. I  2024. G O D I N E</v>
      </c>
      <c r="C236" s="39"/>
      <c r="D236" s="39"/>
      <c r="E236" s="39"/>
      <c r="F236" s="39"/>
      <c r="G236" s="39"/>
      <c r="H236" s="39"/>
    </row>
    <row r="238" spans="1:8" x14ac:dyDescent="0.25">
      <c r="A238" s="6" t="s">
        <v>0</v>
      </c>
      <c r="B238" s="6" t="s">
        <v>1</v>
      </c>
      <c r="C238" s="6" t="str">
        <f t="shared" ref="C238:H238" si="53">C40</f>
        <v>POZICIJA</v>
      </c>
      <c r="D238" s="6" t="str">
        <f t="shared" si="53"/>
        <v>RAZDJEL</v>
      </c>
      <c r="E238" s="6" t="str">
        <f t="shared" si="53"/>
        <v>IZVOR</v>
      </c>
      <c r="F238" s="6" t="str">
        <f t="shared" si="53"/>
        <v>2022.</v>
      </c>
      <c r="G238" s="6" t="str">
        <f t="shared" si="53"/>
        <v>2023.</v>
      </c>
      <c r="H238" s="6" t="str">
        <f t="shared" si="53"/>
        <v>2024.</v>
      </c>
    </row>
    <row r="239" spans="1:8" x14ac:dyDescent="0.25">
      <c r="A239" s="4">
        <v>422</v>
      </c>
      <c r="B239" s="7" t="s">
        <v>68</v>
      </c>
      <c r="C239" s="3"/>
      <c r="D239" s="26"/>
      <c r="E239" s="26"/>
      <c r="F239" s="5">
        <f>F66+F88+F95+F109+F116+F130+F149+F164+F175</f>
        <v>12354370</v>
      </c>
      <c r="G239" s="5">
        <f t="shared" ref="G239:H239" si="54">G66+G88+G95+G109+G116+G130+G149+G164+G175</f>
        <v>56000</v>
      </c>
      <c r="H239" s="5">
        <f t="shared" si="54"/>
        <v>56000</v>
      </c>
    </row>
    <row r="240" spans="1:8" x14ac:dyDescent="0.25">
      <c r="A240" s="4">
        <v>424</v>
      </c>
      <c r="B240" s="7" t="s">
        <v>49</v>
      </c>
      <c r="C240" s="3"/>
      <c r="D240" s="26"/>
      <c r="E240" s="26"/>
      <c r="F240" s="5">
        <f>F89+F165</f>
        <v>15000</v>
      </c>
      <c r="G240" s="5">
        <f t="shared" ref="G240:H240" si="55">G89+G165</f>
        <v>20000</v>
      </c>
      <c r="H240" s="5">
        <f t="shared" si="55"/>
        <v>20000</v>
      </c>
    </row>
    <row r="241" spans="1:8" x14ac:dyDescent="0.25">
      <c r="A241" s="4">
        <v>451</v>
      </c>
      <c r="B241" s="7" t="s">
        <v>252</v>
      </c>
      <c r="C241" s="3"/>
      <c r="D241" s="26"/>
      <c r="E241" s="26"/>
      <c r="F241" s="5">
        <f>F74+F96+F110+F117</f>
        <v>16197510</v>
      </c>
      <c r="G241" s="5">
        <f t="shared" ref="G241:H241" si="56">G74+G96+G110+G117</f>
        <v>0</v>
      </c>
      <c r="H241" s="5">
        <f t="shared" si="56"/>
        <v>0</v>
      </c>
    </row>
    <row r="242" spans="1:8" x14ac:dyDescent="0.25">
      <c r="A242" s="4"/>
      <c r="B242" s="12" t="s">
        <v>63</v>
      </c>
      <c r="C242" s="12"/>
      <c r="D242" s="26"/>
      <c r="E242" s="26"/>
      <c r="F242" s="10">
        <f>SUM(F219:F241)</f>
        <v>49687787</v>
      </c>
      <c r="G242" s="10">
        <f t="shared" ref="G242:H242" si="57">SUM(G219:G241)</f>
        <v>19293288</v>
      </c>
      <c r="H242" s="10">
        <f t="shared" si="57"/>
        <v>8756158</v>
      </c>
    </row>
    <row r="245" spans="1:8" x14ac:dyDescent="0.25">
      <c r="A245" s="12"/>
      <c r="B245" s="12" t="s">
        <v>253</v>
      </c>
      <c r="C245" s="12"/>
      <c r="D245" s="36"/>
      <c r="E245" s="36"/>
      <c r="F245" s="15">
        <f>F218</f>
        <v>49687787</v>
      </c>
      <c r="G245" s="15">
        <f t="shared" ref="G245:H245" si="58">G218</f>
        <v>19293288</v>
      </c>
      <c r="H245" s="15">
        <f t="shared" si="58"/>
        <v>8756158</v>
      </c>
    </row>
    <row r="246" spans="1:8" x14ac:dyDescent="0.25">
      <c r="A246" s="12"/>
      <c r="B246" s="12"/>
      <c r="C246" s="12"/>
      <c r="D246" s="36"/>
      <c r="E246" s="36"/>
      <c r="F246" s="12"/>
      <c r="G246" s="12"/>
      <c r="H246" s="12"/>
    </row>
    <row r="247" spans="1:8" x14ac:dyDescent="0.25">
      <c r="A247" s="12"/>
      <c r="B247" s="12" t="s">
        <v>254</v>
      </c>
      <c r="C247" s="12"/>
      <c r="D247" s="36"/>
      <c r="E247" s="36"/>
      <c r="F247" s="15">
        <f>F242</f>
        <v>49687787</v>
      </c>
      <c r="G247" s="15">
        <f t="shared" ref="G247:H247" si="59">G242</f>
        <v>19293288</v>
      </c>
      <c r="H247" s="15">
        <f t="shared" si="59"/>
        <v>8756158</v>
      </c>
    </row>
    <row r="248" spans="1:8" x14ac:dyDescent="0.25">
      <c r="A248" s="12"/>
      <c r="B248" s="12"/>
      <c r="C248" s="12"/>
      <c r="D248" s="36"/>
      <c r="E248" s="36"/>
      <c r="F248" s="12"/>
      <c r="G248" s="12"/>
      <c r="H248" s="12"/>
    </row>
    <row r="249" spans="1:8" x14ac:dyDescent="0.25">
      <c r="A249" s="12"/>
      <c r="B249" s="12" t="s">
        <v>255</v>
      </c>
      <c r="C249" s="12"/>
      <c r="D249" s="36"/>
      <c r="E249" s="36"/>
      <c r="F249" s="37">
        <f>F245-F247</f>
        <v>0</v>
      </c>
      <c r="G249" s="37">
        <f t="shared" ref="G249:H249" si="60">G245-G247</f>
        <v>0</v>
      </c>
      <c r="H249" s="37">
        <f t="shared" si="60"/>
        <v>0</v>
      </c>
    </row>
  </sheetData>
  <mergeCells count="34">
    <mergeCell ref="B137:H137"/>
    <mergeCell ref="A1:D1"/>
    <mergeCell ref="A2:D2"/>
    <mergeCell ref="A3:D3"/>
    <mergeCell ref="B5:H5"/>
    <mergeCell ref="A8:B8"/>
    <mergeCell ref="A102:D102"/>
    <mergeCell ref="B104:H104"/>
    <mergeCell ref="A133:D133"/>
    <mergeCell ref="A134:D134"/>
    <mergeCell ref="A135:D135"/>
    <mergeCell ref="A68:D68"/>
    <mergeCell ref="A69:D69"/>
    <mergeCell ref="B71:H71"/>
    <mergeCell ref="A100:D100"/>
    <mergeCell ref="A101:D101"/>
    <mergeCell ref="A34:D34"/>
    <mergeCell ref="A35:D35"/>
    <mergeCell ref="A36:D36"/>
    <mergeCell ref="B38:H38"/>
    <mergeCell ref="A67:D67"/>
    <mergeCell ref="A50:B50"/>
    <mergeCell ref="A233:D233"/>
    <mergeCell ref="A234:D234"/>
    <mergeCell ref="B236:H236"/>
    <mergeCell ref="A166:D166"/>
    <mergeCell ref="A167:D167"/>
    <mergeCell ref="A168:D168"/>
    <mergeCell ref="B170:H170"/>
    <mergeCell ref="A232:D232"/>
    <mergeCell ref="B203:H203"/>
    <mergeCell ref="A199:D199"/>
    <mergeCell ref="A200:D200"/>
    <mergeCell ref="A201:D201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2022.-2024.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Nada</cp:lastModifiedBy>
  <cp:lastPrinted>2021-12-07T12:04:01Z</cp:lastPrinted>
  <dcterms:created xsi:type="dcterms:W3CDTF">2021-09-23T09:17:03Z</dcterms:created>
  <dcterms:modified xsi:type="dcterms:W3CDTF">2021-12-07T12:16:16Z</dcterms:modified>
</cp:coreProperties>
</file>