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74" i="1"/>
  <c r="H74"/>
  <c r="E15"/>
  <c r="P15"/>
  <c r="L16"/>
  <c r="M16"/>
  <c r="N16"/>
  <c r="O16"/>
  <c r="P16"/>
  <c r="K16"/>
  <c r="D16"/>
  <c r="E16"/>
  <c r="F16"/>
  <c r="G16"/>
  <c r="H16"/>
  <c r="C16"/>
  <c r="P82"/>
  <c r="M82"/>
  <c r="H82"/>
  <c r="E82"/>
  <c r="D43"/>
  <c r="P31"/>
  <c r="M31"/>
  <c r="E31"/>
  <c r="H14"/>
  <c r="E14"/>
  <c r="P14"/>
  <c r="M14"/>
  <c r="I199"/>
  <c r="I166"/>
  <c r="I133"/>
  <c r="I100"/>
  <c r="I67"/>
  <c r="I34"/>
  <c r="I1"/>
  <c r="A199"/>
  <c r="A166"/>
  <c r="A133"/>
  <c r="A100"/>
  <c r="A67"/>
  <c r="A34"/>
  <c r="P12"/>
  <c r="L13"/>
  <c r="N13"/>
  <c r="O13"/>
  <c r="K13"/>
  <c r="D13"/>
  <c r="F13"/>
  <c r="G13"/>
  <c r="C13"/>
  <c r="O224"/>
  <c r="O221"/>
  <c r="O218"/>
  <c r="O213"/>
  <c r="O209"/>
  <c r="P207"/>
  <c r="P208"/>
  <c r="P210"/>
  <c r="P211"/>
  <c r="P212"/>
  <c r="P214"/>
  <c r="P215"/>
  <c r="P216"/>
  <c r="P217"/>
  <c r="P218" s="1"/>
  <c r="P220"/>
  <c r="P221" s="1"/>
  <c r="P222"/>
  <c r="P223"/>
  <c r="P206"/>
  <c r="O190"/>
  <c r="O188"/>
  <c r="O185"/>
  <c r="O183"/>
  <c r="O181"/>
  <c r="O178"/>
  <c r="O175"/>
  <c r="P174"/>
  <c r="P177"/>
  <c r="P178" s="1"/>
  <c r="P179"/>
  <c r="P180"/>
  <c r="P182"/>
  <c r="P183" s="1"/>
  <c r="P184"/>
  <c r="P185" s="1"/>
  <c r="P187"/>
  <c r="P188" s="1"/>
  <c r="P189"/>
  <c r="P190" s="1"/>
  <c r="P173"/>
  <c r="P175" s="1"/>
  <c r="O163"/>
  <c r="O157"/>
  <c r="O154"/>
  <c r="O152"/>
  <c r="O150"/>
  <c r="O146"/>
  <c r="P141"/>
  <c r="P142"/>
  <c r="P143"/>
  <c r="P144"/>
  <c r="P145"/>
  <c r="P148"/>
  <c r="P150" s="1"/>
  <c r="P149"/>
  <c r="P151"/>
  <c r="P152" s="1"/>
  <c r="P153"/>
  <c r="P154" s="1"/>
  <c r="P155"/>
  <c r="P157" s="1"/>
  <c r="P156"/>
  <c r="P158"/>
  <c r="P159"/>
  <c r="P160"/>
  <c r="P161"/>
  <c r="P162"/>
  <c r="P140"/>
  <c r="O131"/>
  <c r="O128"/>
  <c r="O123"/>
  <c r="O121"/>
  <c r="O118"/>
  <c r="O113"/>
  <c r="O110"/>
  <c r="P108"/>
  <c r="P109"/>
  <c r="P111"/>
  <c r="P112"/>
  <c r="P114"/>
  <c r="P115"/>
  <c r="P116"/>
  <c r="P117"/>
  <c r="P119"/>
  <c r="P120"/>
  <c r="P122"/>
  <c r="P123" s="1"/>
  <c r="P124"/>
  <c r="P125"/>
  <c r="P126"/>
  <c r="P127"/>
  <c r="P129"/>
  <c r="P130"/>
  <c r="P107"/>
  <c r="O99"/>
  <c r="O93"/>
  <c r="O91"/>
  <c r="O89"/>
  <c r="O86"/>
  <c r="O81"/>
  <c r="P76"/>
  <c r="P77"/>
  <c r="P78"/>
  <c r="P79"/>
  <c r="P80"/>
  <c r="P83"/>
  <c r="P84"/>
  <c r="P85"/>
  <c r="P87"/>
  <c r="P88"/>
  <c r="P89" s="1"/>
  <c r="P90"/>
  <c r="P91" s="1"/>
  <c r="P92"/>
  <c r="P93" s="1"/>
  <c r="P95"/>
  <c r="P96"/>
  <c r="P97"/>
  <c r="P98"/>
  <c r="O66"/>
  <c r="O63"/>
  <c r="O61"/>
  <c r="O53"/>
  <c r="O49"/>
  <c r="O43"/>
  <c r="P42"/>
  <c r="P44"/>
  <c r="P45"/>
  <c r="P46"/>
  <c r="P47"/>
  <c r="P48"/>
  <c r="P50"/>
  <c r="P51"/>
  <c r="P52"/>
  <c r="P55"/>
  <c r="P56"/>
  <c r="P57"/>
  <c r="P58"/>
  <c r="P59"/>
  <c r="P60"/>
  <c r="P62"/>
  <c r="P63" s="1"/>
  <c r="P64"/>
  <c r="P65"/>
  <c r="P41"/>
  <c r="P43" s="1"/>
  <c r="O29"/>
  <c r="O30" s="1"/>
  <c r="O26"/>
  <c r="O24"/>
  <c r="O22"/>
  <c r="O20"/>
  <c r="O18"/>
  <c r="O10"/>
  <c r="P9"/>
  <c r="P10" s="1"/>
  <c r="P11"/>
  <c r="P13" s="1"/>
  <c r="P17"/>
  <c r="P18" s="1"/>
  <c r="P19"/>
  <c r="P20" s="1"/>
  <c r="P21"/>
  <c r="P22" s="1"/>
  <c r="P23"/>
  <c r="P24" s="1"/>
  <c r="P25"/>
  <c r="P26" s="1"/>
  <c r="P28"/>
  <c r="P29" s="1"/>
  <c r="P30" s="1"/>
  <c r="P8"/>
  <c r="L224"/>
  <c r="L221"/>
  <c r="L218"/>
  <c r="L213"/>
  <c r="L209"/>
  <c r="M207"/>
  <c r="M208"/>
  <c r="M210"/>
  <c r="M211"/>
  <c r="M212"/>
  <c r="M214"/>
  <c r="M215"/>
  <c r="M216"/>
  <c r="M217"/>
  <c r="M218" s="1"/>
  <c r="M220"/>
  <c r="M221" s="1"/>
  <c r="M222"/>
  <c r="M223"/>
  <c r="M206"/>
  <c r="L190"/>
  <c r="L188"/>
  <c r="L185"/>
  <c r="L183"/>
  <c r="L181"/>
  <c r="L178"/>
  <c r="L175"/>
  <c r="M174"/>
  <c r="M177"/>
  <c r="M178" s="1"/>
  <c r="M179"/>
  <c r="M180"/>
  <c r="M182"/>
  <c r="M183" s="1"/>
  <c r="M184"/>
  <c r="M185" s="1"/>
  <c r="M187"/>
  <c r="M188" s="1"/>
  <c r="M189"/>
  <c r="M190" s="1"/>
  <c r="M173"/>
  <c r="M175" s="1"/>
  <c r="L163"/>
  <c r="L157"/>
  <c r="L154"/>
  <c r="L152"/>
  <c r="L150"/>
  <c r="L146"/>
  <c r="M141"/>
  <c r="M142"/>
  <c r="M143"/>
  <c r="M144"/>
  <c r="M145"/>
  <c r="M148"/>
  <c r="M149"/>
  <c r="M151"/>
  <c r="M152" s="1"/>
  <c r="M153"/>
  <c r="M154" s="1"/>
  <c r="M155"/>
  <c r="M156"/>
  <c r="M158"/>
  <c r="M159"/>
  <c r="M160"/>
  <c r="M161"/>
  <c r="M162"/>
  <c r="M140"/>
  <c r="L131"/>
  <c r="L128"/>
  <c r="L123"/>
  <c r="L121"/>
  <c r="L118"/>
  <c r="L113"/>
  <c r="L110"/>
  <c r="M108"/>
  <c r="M109"/>
  <c r="M111"/>
  <c r="M112"/>
  <c r="M114"/>
  <c r="M115"/>
  <c r="M116"/>
  <c r="M117"/>
  <c r="M119"/>
  <c r="M120"/>
  <c r="M122"/>
  <c r="M123" s="1"/>
  <c r="M124"/>
  <c r="M125"/>
  <c r="M126"/>
  <c r="M127"/>
  <c r="M129"/>
  <c r="M130"/>
  <c r="M107"/>
  <c r="L99"/>
  <c r="L93"/>
  <c r="L91"/>
  <c r="L89"/>
  <c r="L86"/>
  <c r="L81"/>
  <c r="M76"/>
  <c r="M77"/>
  <c r="M78"/>
  <c r="M79"/>
  <c r="M80"/>
  <c r="M83"/>
  <c r="M84"/>
  <c r="M85"/>
  <c r="M87"/>
  <c r="M88"/>
  <c r="M90"/>
  <c r="M91" s="1"/>
  <c r="M92"/>
  <c r="M93" s="1"/>
  <c r="M95"/>
  <c r="M96"/>
  <c r="M97"/>
  <c r="M98"/>
  <c r="L66"/>
  <c r="L63"/>
  <c r="L61"/>
  <c r="L53"/>
  <c r="L49"/>
  <c r="L43"/>
  <c r="M42"/>
  <c r="M44"/>
  <c r="M45"/>
  <c r="M46"/>
  <c r="M47"/>
  <c r="M48"/>
  <c r="M50"/>
  <c r="M51"/>
  <c r="M52"/>
  <c r="M55"/>
  <c r="M56"/>
  <c r="M57"/>
  <c r="M58"/>
  <c r="M59"/>
  <c r="M60"/>
  <c r="M62"/>
  <c r="M63" s="1"/>
  <c r="M64"/>
  <c r="M65"/>
  <c r="M41"/>
  <c r="L29"/>
  <c r="L30" s="1"/>
  <c r="L26"/>
  <c r="L24"/>
  <c r="L22"/>
  <c r="L20"/>
  <c r="L18"/>
  <c r="L10"/>
  <c r="M9"/>
  <c r="M10" s="1"/>
  <c r="M11"/>
  <c r="M13" s="1"/>
  <c r="M17"/>
  <c r="M18" s="1"/>
  <c r="M19"/>
  <c r="M20" s="1"/>
  <c r="M21"/>
  <c r="M22" s="1"/>
  <c r="M23"/>
  <c r="M24" s="1"/>
  <c r="M25"/>
  <c r="M26" s="1"/>
  <c r="M28"/>
  <c r="M29" s="1"/>
  <c r="M30" s="1"/>
  <c r="M8"/>
  <c r="G224"/>
  <c r="G221"/>
  <c r="G218"/>
  <c r="G213"/>
  <c r="G209"/>
  <c r="H207"/>
  <c r="H208"/>
  <c r="H210"/>
  <c r="H213" s="1"/>
  <c r="H211"/>
  <c r="H212"/>
  <c r="H214"/>
  <c r="H215"/>
  <c r="H216"/>
  <c r="H217"/>
  <c r="H218" s="1"/>
  <c r="H220"/>
  <c r="H221" s="1"/>
  <c r="H222"/>
  <c r="H224" s="1"/>
  <c r="H223"/>
  <c r="H206"/>
  <c r="G190"/>
  <c r="G188"/>
  <c r="G185"/>
  <c r="G183"/>
  <c r="G181"/>
  <c r="G178"/>
  <c r="G175"/>
  <c r="H174"/>
  <c r="H177"/>
  <c r="H178" s="1"/>
  <c r="H179"/>
  <c r="H180"/>
  <c r="H182"/>
  <c r="H183" s="1"/>
  <c r="H184"/>
  <c r="H185" s="1"/>
  <c r="H187"/>
  <c r="H188" s="1"/>
  <c r="H189"/>
  <c r="H190" s="1"/>
  <c r="H173"/>
  <c r="G163"/>
  <c r="G157"/>
  <c r="G154"/>
  <c r="G152"/>
  <c r="G150"/>
  <c r="G146"/>
  <c r="H141"/>
  <c r="H142"/>
  <c r="H143"/>
  <c r="H144"/>
  <c r="H145"/>
  <c r="H148"/>
  <c r="H149"/>
  <c r="H151"/>
  <c r="H152" s="1"/>
  <c r="H153"/>
  <c r="H154" s="1"/>
  <c r="H155"/>
  <c r="H156"/>
  <c r="H158"/>
  <c r="H159"/>
  <c r="H160"/>
  <c r="H161"/>
  <c r="H162"/>
  <c r="H140"/>
  <c r="G131"/>
  <c r="G128"/>
  <c r="G123"/>
  <c r="G121"/>
  <c r="G118"/>
  <c r="G113"/>
  <c r="G110"/>
  <c r="H108"/>
  <c r="H109"/>
  <c r="H111"/>
  <c r="H112"/>
  <c r="H114"/>
  <c r="H115"/>
  <c r="H116"/>
  <c r="H117"/>
  <c r="H119"/>
  <c r="H120"/>
  <c r="H122"/>
  <c r="H123" s="1"/>
  <c r="H124"/>
  <c r="H125"/>
  <c r="H126"/>
  <c r="H127"/>
  <c r="H129"/>
  <c r="H130"/>
  <c r="H107"/>
  <c r="G99"/>
  <c r="G93"/>
  <c r="G91"/>
  <c r="G89"/>
  <c r="G86"/>
  <c r="G81"/>
  <c r="H76"/>
  <c r="H77"/>
  <c r="H78"/>
  <c r="H79"/>
  <c r="H80"/>
  <c r="H83"/>
  <c r="H84"/>
  <c r="H85"/>
  <c r="H87"/>
  <c r="H88"/>
  <c r="H90"/>
  <c r="H91" s="1"/>
  <c r="H92"/>
  <c r="H93" s="1"/>
  <c r="H95"/>
  <c r="H96"/>
  <c r="H97"/>
  <c r="H98"/>
  <c r="G66"/>
  <c r="G63"/>
  <c r="G61"/>
  <c r="G53"/>
  <c r="G49"/>
  <c r="G43"/>
  <c r="H42"/>
  <c r="H44"/>
  <c r="H45"/>
  <c r="H46"/>
  <c r="H47"/>
  <c r="H48"/>
  <c r="H50"/>
  <c r="H51"/>
  <c r="H52"/>
  <c r="H55"/>
  <c r="H56"/>
  <c r="H57"/>
  <c r="H58"/>
  <c r="H59"/>
  <c r="H60"/>
  <c r="H62"/>
  <c r="H63" s="1"/>
  <c r="H64"/>
  <c r="H65"/>
  <c r="H41"/>
  <c r="G29"/>
  <c r="G30" s="1"/>
  <c r="G26"/>
  <c r="G24"/>
  <c r="G22"/>
  <c r="G20"/>
  <c r="G18"/>
  <c r="G10"/>
  <c r="H9"/>
  <c r="H10" s="1"/>
  <c r="H11"/>
  <c r="H13" s="1"/>
  <c r="H17"/>
  <c r="H18" s="1"/>
  <c r="H19"/>
  <c r="H20" s="1"/>
  <c r="H21"/>
  <c r="H22" s="1"/>
  <c r="H23"/>
  <c r="H24" s="1"/>
  <c r="H25"/>
  <c r="H26" s="1"/>
  <c r="H28"/>
  <c r="H29" s="1"/>
  <c r="H30" s="1"/>
  <c r="H8"/>
  <c r="D224"/>
  <c r="D221"/>
  <c r="D218"/>
  <c r="D213"/>
  <c r="D209"/>
  <c r="E207"/>
  <c r="E208"/>
  <c r="E210"/>
  <c r="E211"/>
  <c r="E212"/>
  <c r="E214"/>
  <c r="E215"/>
  <c r="E216"/>
  <c r="E217"/>
  <c r="E218" s="1"/>
  <c r="E220"/>
  <c r="E221" s="1"/>
  <c r="E222"/>
  <c r="E223"/>
  <c r="E206"/>
  <c r="D190"/>
  <c r="D188"/>
  <c r="D185"/>
  <c r="D183"/>
  <c r="D181"/>
  <c r="D178"/>
  <c r="D175"/>
  <c r="E174"/>
  <c r="E177"/>
  <c r="E178" s="1"/>
  <c r="E179"/>
  <c r="E180"/>
  <c r="E182"/>
  <c r="E183" s="1"/>
  <c r="E184"/>
  <c r="E185" s="1"/>
  <c r="E187"/>
  <c r="E188" s="1"/>
  <c r="E189"/>
  <c r="E190" s="1"/>
  <c r="E173"/>
  <c r="E175" s="1"/>
  <c r="D163"/>
  <c r="D157"/>
  <c r="D154"/>
  <c r="D152"/>
  <c r="D150"/>
  <c r="D146"/>
  <c r="E141"/>
  <c r="E142"/>
  <c r="E143"/>
  <c r="E144"/>
  <c r="E145"/>
  <c r="E148"/>
  <c r="E149"/>
  <c r="E151"/>
  <c r="E152" s="1"/>
  <c r="E153"/>
  <c r="E154" s="1"/>
  <c r="E155"/>
  <c r="E156"/>
  <c r="E158"/>
  <c r="E159"/>
  <c r="E160"/>
  <c r="E161"/>
  <c r="E162"/>
  <c r="E140"/>
  <c r="D131"/>
  <c r="D128"/>
  <c r="D123"/>
  <c r="D121"/>
  <c r="D118"/>
  <c r="D113"/>
  <c r="D110"/>
  <c r="E108"/>
  <c r="E109"/>
  <c r="E111"/>
  <c r="E112"/>
  <c r="E114"/>
  <c r="E115"/>
  <c r="E116"/>
  <c r="E117"/>
  <c r="E119"/>
  <c r="E120"/>
  <c r="E122"/>
  <c r="E123" s="1"/>
  <c r="E124"/>
  <c r="E125"/>
  <c r="E126"/>
  <c r="E127"/>
  <c r="E129"/>
  <c r="E130"/>
  <c r="E107"/>
  <c r="D99"/>
  <c r="D93"/>
  <c r="D91"/>
  <c r="D89"/>
  <c r="D86"/>
  <c r="D81"/>
  <c r="E76"/>
  <c r="E77"/>
  <c r="E78"/>
  <c r="E79"/>
  <c r="E80"/>
  <c r="E83"/>
  <c r="E84"/>
  <c r="E85"/>
  <c r="E87"/>
  <c r="E88"/>
  <c r="E90"/>
  <c r="E91" s="1"/>
  <c r="E92"/>
  <c r="E93" s="1"/>
  <c r="E95"/>
  <c r="E96"/>
  <c r="E97"/>
  <c r="E98"/>
  <c r="D66"/>
  <c r="D63"/>
  <c r="D61"/>
  <c r="D53"/>
  <c r="D49"/>
  <c r="E42"/>
  <c r="E44"/>
  <c r="E45"/>
  <c r="E46"/>
  <c r="E47"/>
  <c r="E48"/>
  <c r="E50"/>
  <c r="E51"/>
  <c r="E52"/>
  <c r="E56"/>
  <c r="E57"/>
  <c r="E58"/>
  <c r="E60"/>
  <c r="E62"/>
  <c r="E63" s="1"/>
  <c r="E64"/>
  <c r="E65"/>
  <c r="E41"/>
  <c r="D29"/>
  <c r="D30" s="1"/>
  <c r="D26"/>
  <c r="D24"/>
  <c r="D22"/>
  <c r="D20"/>
  <c r="D18"/>
  <c r="D10"/>
  <c r="E9"/>
  <c r="E10" s="1"/>
  <c r="E11"/>
  <c r="E13" s="1"/>
  <c r="E17"/>
  <c r="E18" s="1"/>
  <c r="E19"/>
  <c r="E20" s="1"/>
  <c r="E21"/>
  <c r="E22" s="1"/>
  <c r="E23"/>
  <c r="E24" s="1"/>
  <c r="E25"/>
  <c r="E26" s="1"/>
  <c r="E28"/>
  <c r="E29" s="1"/>
  <c r="E30" s="1"/>
  <c r="E8"/>
  <c r="N204"/>
  <c r="K204"/>
  <c r="N171"/>
  <c r="K171"/>
  <c r="N138"/>
  <c r="K138"/>
  <c r="N105"/>
  <c r="K105"/>
  <c r="N72"/>
  <c r="K72"/>
  <c r="N39"/>
  <c r="K39"/>
  <c r="N6"/>
  <c r="K6"/>
  <c r="F204"/>
  <c r="C204"/>
  <c r="F171"/>
  <c r="C171"/>
  <c r="F138"/>
  <c r="C138"/>
  <c r="F105"/>
  <c r="C105"/>
  <c r="F72"/>
  <c r="C72"/>
  <c r="F39"/>
  <c r="C39"/>
  <c r="F6"/>
  <c r="F203"/>
  <c r="F170"/>
  <c r="F137"/>
  <c r="F104"/>
  <c r="F71"/>
  <c r="F38"/>
  <c r="C203"/>
  <c r="C170"/>
  <c r="C137"/>
  <c r="C104"/>
  <c r="C71"/>
  <c r="C38"/>
  <c r="F218"/>
  <c r="F221"/>
  <c r="F224"/>
  <c r="F209"/>
  <c r="F178"/>
  <c r="F183"/>
  <c r="F185"/>
  <c r="F188"/>
  <c r="F190"/>
  <c r="F175"/>
  <c r="F146"/>
  <c r="F150"/>
  <c r="F152"/>
  <c r="F154"/>
  <c r="F157"/>
  <c r="F163"/>
  <c r="F118"/>
  <c r="F123"/>
  <c r="F128"/>
  <c r="F131"/>
  <c r="F91"/>
  <c r="F93"/>
  <c r="F49"/>
  <c r="F53"/>
  <c r="F61"/>
  <c r="F63"/>
  <c r="F43"/>
  <c r="F18"/>
  <c r="F20"/>
  <c r="F22"/>
  <c r="F24"/>
  <c r="F26"/>
  <c r="F29"/>
  <c r="F30" s="1"/>
  <c r="F10"/>
  <c r="N224"/>
  <c r="K224"/>
  <c r="N221"/>
  <c r="K221"/>
  <c r="N218"/>
  <c r="K218"/>
  <c r="N213"/>
  <c r="K213"/>
  <c r="N209"/>
  <c r="K209"/>
  <c r="N190"/>
  <c r="K190"/>
  <c r="N188"/>
  <c r="K188"/>
  <c r="N185"/>
  <c r="N183"/>
  <c r="N181"/>
  <c r="K181"/>
  <c r="N178"/>
  <c r="K178"/>
  <c r="N175"/>
  <c r="K175"/>
  <c r="N163"/>
  <c r="K163"/>
  <c r="N157"/>
  <c r="K157"/>
  <c r="N154"/>
  <c r="N152"/>
  <c r="N150"/>
  <c r="K150"/>
  <c r="N146"/>
  <c r="K146"/>
  <c r="N131"/>
  <c r="K131"/>
  <c r="N128"/>
  <c r="K128"/>
  <c r="N123"/>
  <c r="K123"/>
  <c r="N121"/>
  <c r="K121"/>
  <c r="N118"/>
  <c r="K118"/>
  <c r="N113"/>
  <c r="K113"/>
  <c r="N110"/>
  <c r="K110"/>
  <c r="N99"/>
  <c r="K99"/>
  <c r="N93"/>
  <c r="K93"/>
  <c r="N91"/>
  <c r="K91"/>
  <c r="N89"/>
  <c r="K89"/>
  <c r="N86"/>
  <c r="K86"/>
  <c r="N81"/>
  <c r="N94" s="1"/>
  <c r="K81"/>
  <c r="N66"/>
  <c r="K66"/>
  <c r="N63"/>
  <c r="K63"/>
  <c r="N61"/>
  <c r="K61"/>
  <c r="N53"/>
  <c r="K53"/>
  <c r="N49"/>
  <c r="K49"/>
  <c r="N43"/>
  <c r="K43"/>
  <c r="N29"/>
  <c r="N30" s="1"/>
  <c r="N26"/>
  <c r="N24"/>
  <c r="N22"/>
  <c r="N20"/>
  <c r="N18"/>
  <c r="N10"/>
  <c r="P200"/>
  <c r="P167"/>
  <c r="P134"/>
  <c r="P101"/>
  <c r="P68"/>
  <c r="P35"/>
  <c r="P2"/>
  <c r="J201"/>
  <c r="J168"/>
  <c r="J135"/>
  <c r="J102"/>
  <c r="J69"/>
  <c r="J36"/>
  <c r="J229"/>
  <c r="J228"/>
  <c r="K185"/>
  <c r="K183"/>
  <c r="K154"/>
  <c r="K152"/>
  <c r="J3"/>
  <c r="K29"/>
  <c r="K30" s="1"/>
  <c r="K26"/>
  <c r="K24"/>
  <c r="K22"/>
  <c r="K20"/>
  <c r="K18"/>
  <c r="K10"/>
  <c r="K27" s="1"/>
  <c r="K33" s="1"/>
  <c r="C218"/>
  <c r="C221"/>
  <c r="C224"/>
  <c r="B229"/>
  <c r="B228"/>
  <c r="C213"/>
  <c r="C209"/>
  <c r="B201"/>
  <c r="C190"/>
  <c r="C188"/>
  <c r="C185"/>
  <c r="C183"/>
  <c r="C181"/>
  <c r="C178"/>
  <c r="C175"/>
  <c r="B168"/>
  <c r="C163"/>
  <c r="C157"/>
  <c r="C154"/>
  <c r="C152"/>
  <c r="C150"/>
  <c r="C146"/>
  <c r="B135"/>
  <c r="C131"/>
  <c r="C128"/>
  <c r="C123"/>
  <c r="C121"/>
  <c r="C118"/>
  <c r="C113"/>
  <c r="C110"/>
  <c r="B102"/>
  <c r="C99"/>
  <c r="C93"/>
  <c r="C91"/>
  <c r="C89"/>
  <c r="C86"/>
  <c r="C81"/>
  <c r="B69"/>
  <c r="C66"/>
  <c r="C63"/>
  <c r="C61"/>
  <c r="C53"/>
  <c r="C49"/>
  <c r="C43"/>
  <c r="B36"/>
  <c r="C29"/>
  <c r="C30" s="1"/>
  <c r="C26"/>
  <c r="C24"/>
  <c r="C22"/>
  <c r="C20"/>
  <c r="C18"/>
  <c r="C10"/>
  <c r="P209" l="1"/>
  <c r="H175"/>
  <c r="O94"/>
  <c r="G94"/>
  <c r="L27"/>
  <c r="L33" s="1"/>
  <c r="L94"/>
  <c r="G219"/>
  <c r="G225" s="1"/>
  <c r="M27"/>
  <c r="M33" s="1"/>
  <c r="K94"/>
  <c r="H43"/>
  <c r="H209"/>
  <c r="P131"/>
  <c r="G27"/>
  <c r="G33" s="1"/>
  <c r="H27"/>
  <c r="H33" s="1"/>
  <c r="F27"/>
  <c r="F33" s="1"/>
  <c r="D94"/>
  <c r="C94"/>
  <c r="E43"/>
  <c r="C27"/>
  <c r="C33" s="1"/>
  <c r="C228" s="1"/>
  <c r="M146"/>
  <c r="L176"/>
  <c r="M209"/>
  <c r="O75"/>
  <c r="L186"/>
  <c r="H157"/>
  <c r="L147"/>
  <c r="M113"/>
  <c r="M181"/>
  <c r="M224"/>
  <c r="M213"/>
  <c r="O54"/>
  <c r="N27"/>
  <c r="N33" s="1"/>
  <c r="N228" s="1"/>
  <c r="P224"/>
  <c r="P213"/>
  <c r="P181"/>
  <c r="O176"/>
  <c r="O27"/>
  <c r="O33" s="1"/>
  <c r="P27"/>
  <c r="P33" s="1"/>
  <c r="E213"/>
  <c r="D176"/>
  <c r="D147"/>
  <c r="D54"/>
  <c r="D27"/>
  <c r="D33" s="1"/>
  <c r="E27"/>
  <c r="E33" s="1"/>
  <c r="N219"/>
  <c r="N225" s="1"/>
  <c r="D75"/>
  <c r="E131"/>
  <c r="E128"/>
  <c r="D219"/>
  <c r="D225" s="1"/>
  <c r="H49"/>
  <c r="H89"/>
  <c r="M61"/>
  <c r="M53"/>
  <c r="M99"/>
  <c r="M89"/>
  <c r="M86"/>
  <c r="M131"/>
  <c r="M128"/>
  <c r="M163"/>
  <c r="P49"/>
  <c r="O147"/>
  <c r="O219"/>
  <c r="O225" s="1"/>
  <c r="H53"/>
  <c r="H163"/>
  <c r="G186"/>
  <c r="H219"/>
  <c r="H225" s="1"/>
  <c r="P53"/>
  <c r="P118"/>
  <c r="P163"/>
  <c r="P176" s="1"/>
  <c r="E157"/>
  <c r="M66"/>
  <c r="L75"/>
  <c r="M110"/>
  <c r="M121"/>
  <c r="M157"/>
  <c r="M150"/>
  <c r="L219"/>
  <c r="L225" s="1"/>
  <c r="P110"/>
  <c r="P146"/>
  <c r="D186"/>
  <c r="M118"/>
  <c r="O186"/>
  <c r="G176"/>
  <c r="H181"/>
  <c r="H186" s="1"/>
  <c r="H150"/>
  <c r="G147"/>
  <c r="P128"/>
  <c r="P113"/>
  <c r="H110"/>
  <c r="H146"/>
  <c r="H131"/>
  <c r="H128"/>
  <c r="N147"/>
  <c r="H121"/>
  <c r="P121"/>
  <c r="H118"/>
  <c r="H113"/>
  <c r="H99"/>
  <c r="P99"/>
  <c r="P81"/>
  <c r="P86"/>
  <c r="H86"/>
  <c r="H81"/>
  <c r="G75"/>
  <c r="P66"/>
  <c r="H66"/>
  <c r="H61"/>
  <c r="P61"/>
  <c r="M81"/>
  <c r="L54"/>
  <c r="M49"/>
  <c r="M43"/>
  <c r="E224"/>
  <c r="E209"/>
  <c r="E181"/>
  <c r="E186" s="1"/>
  <c r="E163"/>
  <c r="E150"/>
  <c r="E146"/>
  <c r="E121"/>
  <c r="E118"/>
  <c r="E113"/>
  <c r="E110"/>
  <c r="E99"/>
  <c r="E89"/>
  <c r="E86"/>
  <c r="E81"/>
  <c r="E66"/>
  <c r="E61"/>
  <c r="E53"/>
  <c r="E49"/>
  <c r="P186"/>
  <c r="M186"/>
  <c r="K54"/>
  <c r="K75"/>
  <c r="G54"/>
  <c r="K176"/>
  <c r="K147"/>
  <c r="K219"/>
  <c r="K225" s="1"/>
  <c r="F228"/>
  <c r="F99"/>
  <c r="F89"/>
  <c r="F86"/>
  <c r="F81"/>
  <c r="F110"/>
  <c r="F113"/>
  <c r="F181"/>
  <c r="F186" s="1"/>
  <c r="N176"/>
  <c r="K186"/>
  <c r="F66"/>
  <c r="F75" s="1"/>
  <c r="F121"/>
  <c r="N75"/>
  <c r="N186"/>
  <c r="F213"/>
  <c r="F219" s="1"/>
  <c r="F225" s="1"/>
  <c r="F176"/>
  <c r="F54"/>
  <c r="N54"/>
  <c r="C186"/>
  <c r="C147"/>
  <c r="C219"/>
  <c r="C225" s="1"/>
  <c r="C75"/>
  <c r="K228"/>
  <c r="C176"/>
  <c r="C54"/>
  <c r="P219" l="1"/>
  <c r="P225" s="1"/>
  <c r="P94"/>
  <c r="P54"/>
  <c r="M75"/>
  <c r="M94"/>
  <c r="M147"/>
  <c r="F94"/>
  <c r="H94"/>
  <c r="E94"/>
  <c r="E219"/>
  <c r="E225" s="1"/>
  <c r="M176"/>
  <c r="H176"/>
  <c r="M219"/>
  <c r="M225" s="1"/>
  <c r="L193"/>
  <c r="L226" s="1"/>
  <c r="L229" s="1"/>
  <c r="H54"/>
  <c r="E176"/>
  <c r="O193"/>
  <c r="O226" s="1"/>
  <c r="O229" s="1"/>
  <c r="E54"/>
  <c r="P75"/>
  <c r="P147"/>
  <c r="H147"/>
  <c r="G193"/>
  <c r="G226" s="1"/>
  <c r="G229" s="1"/>
  <c r="H75"/>
  <c r="M54"/>
  <c r="M193"/>
  <c r="E147"/>
  <c r="E75"/>
  <c r="N193"/>
  <c r="N226" s="1"/>
  <c r="N229" s="1"/>
  <c r="N230" s="1"/>
  <c r="K193"/>
  <c r="K226" s="1"/>
  <c r="K229" s="1"/>
  <c r="K230" s="1"/>
  <c r="O228"/>
  <c r="P228"/>
  <c r="L228"/>
  <c r="M228"/>
  <c r="F147"/>
  <c r="D193"/>
  <c r="D226" s="1"/>
  <c r="C193"/>
  <c r="C226" s="1"/>
  <c r="C229" s="1"/>
  <c r="C230" s="1"/>
  <c r="M226" l="1"/>
  <c r="M229" s="1"/>
  <c r="M230" s="1"/>
  <c r="P193"/>
  <c r="P226" s="1"/>
  <c r="P229" s="1"/>
  <c r="P230" s="1"/>
  <c r="E193"/>
  <c r="E226" s="1"/>
  <c r="E229" s="1"/>
  <c r="H193"/>
  <c r="H226" s="1"/>
  <c r="H229" s="1"/>
  <c r="F193"/>
  <c r="F226" s="1"/>
  <c r="F229" s="1"/>
  <c r="F230" s="1"/>
  <c r="O230"/>
  <c r="L230"/>
  <c r="G228"/>
  <c r="G230" s="1"/>
  <c r="H228"/>
  <c r="D229"/>
  <c r="D228"/>
  <c r="E228"/>
  <c r="H230" l="1"/>
  <c r="D230"/>
  <c r="E230"/>
</calcChain>
</file>

<file path=xl/sharedStrings.xml><?xml version="1.0" encoding="utf-8"?>
<sst xmlns="http://schemas.openxmlformats.org/spreadsheetml/2006/main" count="484" uniqueCount="179">
  <si>
    <t>TEKUĆE POMOĆI OD HZMO-a, HZZ-a,HZZO-a</t>
  </si>
  <si>
    <t>KAMATE NA DEPOZITE PO VIĐENJU</t>
  </si>
  <si>
    <t>PRIHODI OD PRUŽENIH USLUGA</t>
  </si>
  <si>
    <t>TEKUĆE DONACIJE OD OSTALIH SUBJ.IZVAN PR.</t>
  </si>
  <si>
    <t>PRIH. NADLEŽNOG PROR. ZA FIN.RASH.POSL.</t>
  </si>
  <si>
    <t>OSTALI PRIHODI</t>
  </si>
  <si>
    <t>P R I H O D I   UKUPNO</t>
  </si>
  <si>
    <t>KONTO</t>
  </si>
  <si>
    <t>NAZIV KONTA</t>
  </si>
  <si>
    <t>POMOĆI OD IZVANPRORAČUNSKIH KORISNIKA</t>
  </si>
  <si>
    <t>POMOĆI PROR.KOR.IZ PROR. KOJI NIJE NADLEŽAN</t>
  </si>
  <si>
    <t>TEKUĆE POMOĆI IZ DRŽ.PROR. PROR.KOR.JLP(R)S</t>
  </si>
  <si>
    <t>PRIHODI OD FINANCIJSKE IMOVINE</t>
  </si>
  <si>
    <t>PRIH. OD PRODAJE PR. I ROBE TE PRUŽENIH USL.</t>
  </si>
  <si>
    <t>DONACIJE OD PRAV. I FIZ. OSOBA IZVAN OPĆEG PROR.</t>
  </si>
  <si>
    <t>PRIH. IZ NADLEŽNOG PROR. ZA FINANC. RED. DJEL.</t>
  </si>
  <si>
    <t>P R I H O D I    P O S L O V A NJ A</t>
  </si>
  <si>
    <t>STAMBENI OBJEKTI ZA ZAPOSLENE</t>
  </si>
  <si>
    <t>PRIHODI OD PRODAJE GRAĐEVINSKIH OBJEKATA</t>
  </si>
  <si>
    <t>PRIHODI OD PRODAJE NEFINANCIJSKE IMOVINE</t>
  </si>
  <si>
    <t>BJELOVAR, POLJANA DR. FRANJE TUĐMANA 9</t>
  </si>
  <si>
    <t>PLAĆE ZA ZAPOSLENE</t>
  </si>
  <si>
    <t>PLAĆE ZA PREKOVREMENI RAD</t>
  </si>
  <si>
    <t>PLAĆE ( BRUTO )</t>
  </si>
  <si>
    <t>NAGRADE</t>
  </si>
  <si>
    <t>DAROVI</t>
  </si>
  <si>
    <t>OTPREMNINE</t>
  </si>
  <si>
    <t>NAKNADE ZA BOLEST, INVAL. I SMRTNI SLUČAJ</t>
  </si>
  <si>
    <t>REGRES ZA GODIŠNJI ODMOR</t>
  </si>
  <si>
    <t>OSTALI RASHODI ZA ZAPOSLENE</t>
  </si>
  <si>
    <t>DOPRINOSI ZA OBVEZNO ZDRAVSTVENO OSIGURANJE</t>
  </si>
  <si>
    <t>DOPR. ZA OBV. ZDRAV. OSIG. ZAŠTITE ZDRAVLJA NA R.</t>
  </si>
  <si>
    <t>DOPR. ZA OBVEZNO OSIGUR. U SLUČAJU NEZAPOSL.</t>
  </si>
  <si>
    <t>DOPRINOSI NA PLAĆE</t>
  </si>
  <si>
    <t>RASHODI ZA ZAPOSLENE</t>
  </si>
  <si>
    <t>DNEVNICE ZA SLUŽBENI PUT U ZEMLJI</t>
  </si>
  <si>
    <t>DNEVNICE ZA SLUŽBENI PUT U INOZEMSTVU</t>
  </si>
  <si>
    <t>NAKNADE ZA SMJEŠTAJ NA SLUŽB. PUTU U ZEMLJI</t>
  </si>
  <si>
    <t>NAKNADE ZA SMJEŠTAJ NA SLUŽB. PUTU U INOZ.</t>
  </si>
  <si>
    <t>NAKNADE ZA PRIJEVOZ NA SLUŽB. PUTU U ZEMLJI</t>
  </si>
  <si>
    <t>NAKNADE ZA PRIJEVOZ NA SLUŽB. PUTU U INOZ.</t>
  </si>
  <si>
    <t>SLUŽBENA PUTOVANJA</t>
  </si>
  <si>
    <t>NAKNADE ZA PRIJEVOZ NA POSAO I S POSLA</t>
  </si>
  <si>
    <t>NAKN. ZA PRIJEVOZ, RAD NA TERENU I ODVOJENI Ž.</t>
  </si>
  <si>
    <t>SEMINARI, SAVJETOVANJA I SIMPOZIJI</t>
  </si>
  <si>
    <t>TEČAJEVI I STRUČNI ISPITI</t>
  </si>
  <si>
    <t>STRUČNO USAVRŠAVANJE ZAPOSLENIKA</t>
  </si>
  <si>
    <t>OSTALE NAKNADE TROŠKOVA ZAPOSLENIMA</t>
  </si>
  <si>
    <t>NAKNADE TROŠKOVA ZAPOSLENIMA</t>
  </si>
  <si>
    <t>UREDSKI MATERIJAL</t>
  </si>
  <si>
    <t>LITERATURA ( publikacije, časopisi, knjige i ostalo )</t>
  </si>
  <si>
    <t>MATERIJAL I SREDSTVA ZA ČIŠĆENJE I ODRŽAV.</t>
  </si>
  <si>
    <t>MATERIJAL ZA HIGIJENSKE POTREBE I NJEGU</t>
  </si>
  <si>
    <t>OSTALI MATERIJAL ZA POTREBE REDOVNOG POSLOV.</t>
  </si>
  <si>
    <t>UREDSKI MATERIJAL I OSTALI MATERIJALNI RASHODI</t>
  </si>
  <si>
    <t>ELEKTRIČNA ENERGIJA</t>
  </si>
  <si>
    <t>PLIN</t>
  </si>
  <si>
    <t>MOTORNI BENZIN I DIZEL GORIVO</t>
  </si>
  <si>
    <t>ENERGIJA</t>
  </si>
  <si>
    <t>MATER. I DIJELOVI ZA TEK.I INV. ODRŽAV. GRAĐ.OBJ.</t>
  </si>
  <si>
    <t>MATERIJAL I DIJELOVI ZA TEK. I INVEST. ODRŽAV.</t>
  </si>
  <si>
    <t>SITNI INVENTAR</t>
  </si>
  <si>
    <t>SITNI INVENTAR I AUTO GUME</t>
  </si>
  <si>
    <t>SLUŽBENA, RADNA I ZAŠTITNA ODJEĆA I OBUĆA</t>
  </si>
  <si>
    <t>RASHODI ZA MATERIJAL I ENERGIJU</t>
  </si>
  <si>
    <t>USLUGE TELEFONA, TELEFAKSA</t>
  </si>
  <si>
    <t>USLUGE INTERNETA</t>
  </si>
  <si>
    <t>POŠTARINA ( pisma, tiskanice i sl. )</t>
  </si>
  <si>
    <t>OSTALE USLUGE ZA KOMUNIKACIJU I PRIJEVOZ</t>
  </si>
  <si>
    <t>USLUGE TELEFONA, POŠTE I PRIJEVOZA</t>
  </si>
  <si>
    <t>USLUGE TEK. I INV. ODRŽAV. GRAĐ. OBJEKATA</t>
  </si>
  <si>
    <t>USLUGE TEK. I INV. ODRŽAV. POSTROJENJA I OPREME</t>
  </si>
  <si>
    <t>OSTALE USLUGE TEK. I INV. ODRŽAVANJA</t>
  </si>
  <si>
    <t>USLUGE TEKUĆEG I INVESTICIJSKOG ODRŽAVANJA</t>
  </si>
  <si>
    <t>TISAK</t>
  </si>
  <si>
    <t>OSTALE USLUGE PROMIDŽBE I INFORMIRANJA</t>
  </si>
  <si>
    <t>USLUGE PROMIDŽBE I INFORMIRANJA</t>
  </si>
  <si>
    <t>OPSKRBA VODOM</t>
  </si>
  <si>
    <t>IZNOŠENJE I ODVOZ SMEĆA</t>
  </si>
  <si>
    <t>DIMNJAČARSKE I EKOLOŠKE USLUGE</t>
  </si>
  <si>
    <t>OSTALE KOMUNALNE USLUGE</t>
  </si>
  <si>
    <t>KOMUNALNE USLUGE</t>
  </si>
  <si>
    <t>ZAKUPNINE I NAJAMNINE ZA GRAĐEV. OBJEKTE</t>
  </si>
  <si>
    <t>LICENCE</t>
  </si>
  <si>
    <t>ZAKUPNINE I NAJAMNINE</t>
  </si>
  <si>
    <t>OBVEZNI I PREVENTIVNI ZDRAV. PREGLEDI ZAPOSL.</t>
  </si>
  <si>
    <t>ZDRAVSTVENE I VETERINARSKE USLUGE</t>
  </si>
  <si>
    <t>AUTORSKI UGOVORI</t>
  </si>
  <si>
    <t>UGOVORI O DJELU</t>
  </si>
  <si>
    <t>USLUGE ODVJETNIKA I PRAVNOG SAVJETOVANJA</t>
  </si>
  <si>
    <t>OSTALE INTELEKTUALNE USLUGE</t>
  </si>
  <si>
    <t>INTELEKTUALNE I OSOBNE USLUGE</t>
  </si>
  <si>
    <t>USLUGE AŽURIRANJA RAČUNALNIH BAZA</t>
  </si>
  <si>
    <t>OSTALE RAČUNALNE USLUGE</t>
  </si>
  <si>
    <t>RAČUNALNE USLUGE</t>
  </si>
  <si>
    <t>GRAF. I TISK. USLUGE, USL. KOPIRANJA, UVEZIV. I SL.</t>
  </si>
  <si>
    <t>FILM I IZRADA FOTOGRAFIJA</t>
  </si>
  <si>
    <t>UREĐENJE PROSTORA</t>
  </si>
  <si>
    <t>USLUGE ČIŠĆENJA, PRANJA I SLIČNO</t>
  </si>
  <si>
    <t>USLUGE ČUVANJA IMOVINE I OSOBA</t>
  </si>
  <si>
    <t>OSTALE NESPOMENUTE USLUGE</t>
  </si>
  <si>
    <t>OSTALE USLUGE</t>
  </si>
  <si>
    <t>RASHODI ZA USLUGE</t>
  </si>
  <si>
    <t>NAKNADE TROŠKOVA SLUŽBENOG PUTA</t>
  </si>
  <si>
    <t>NAKNADE OSTALIH TROŠKOVA</t>
  </si>
  <si>
    <t>NAKN. TROŠKOVA OSOBAMA IZVAN RADNOG ODN.</t>
  </si>
  <si>
    <t>REPREZENTACIJA</t>
  </si>
  <si>
    <t>PREMIJE OSIGURANJA ZAPOSLENIH</t>
  </si>
  <si>
    <t xml:space="preserve">PREMIJE OSIGURANJA  </t>
  </si>
  <si>
    <t>TUZEMNE ČLANARINE</t>
  </si>
  <si>
    <t>MEĐUNARODNE ČLANARINE</t>
  </si>
  <si>
    <t>ČLANARINE I NORME</t>
  </si>
  <si>
    <t>UPRAVNE I ADMINISTRATIVNE PRISTOJBE</t>
  </si>
  <si>
    <t>SUDSKE PRISTOJBE</t>
  </si>
  <si>
    <t>JAVNOBILJEŽNIČKE PRISTOJBE</t>
  </si>
  <si>
    <t>NOVČANA NAKN. POSLOD. ZBOG NEZAPOŠLJAV. INVAL.</t>
  </si>
  <si>
    <t>OSTALE PRISTOJBE I NAKNADE</t>
  </si>
  <si>
    <t>PRISTOJBE I NAKNADE</t>
  </si>
  <si>
    <t>RASHODI PROTOKOLA ( vijenci, cvijeće... )</t>
  </si>
  <si>
    <t>OSTALI NESPOMENUTI RASHODI POSLOVANJA</t>
  </si>
  <si>
    <t>KAM. NA PRIMLJENE KRED. OD TUZEMNIH KR. INST.</t>
  </si>
  <si>
    <t>KAMATE NA PRIMLJENE KREDITE I ZAJMOVE</t>
  </si>
  <si>
    <t>USLUGE BANAKA</t>
  </si>
  <si>
    <t>USLUGE PLATNOG PROMETA</t>
  </si>
  <si>
    <t>BANKARSKE USLUGE I USLUGE PLATNOG PROMETA</t>
  </si>
  <si>
    <t>ZATEZNE KAMATE IZ POSLOVNIH ODNOSA</t>
  </si>
  <si>
    <t xml:space="preserve">ZATEZNE KAMATE  </t>
  </si>
  <si>
    <t>OSTALI NESPOMENUTI FINANCIJSKI RASHODI</t>
  </si>
  <si>
    <t>OSTALI FINANCIJSKI RASHODI</t>
  </si>
  <si>
    <t>RASHODI POSLOVANJA</t>
  </si>
  <si>
    <t>OSTALE NAKNADE IZ PRORAČUNA U NOVCU</t>
  </si>
  <si>
    <t>OSTALE NAKNADE GRAĐANIMA I KUĆ. IZ PRORAČUNA</t>
  </si>
  <si>
    <t>OSTALE TEKUĆE DONACIJE</t>
  </si>
  <si>
    <t>TEKUĆE DONACIJE</t>
  </si>
  <si>
    <t>RAČUNALA I RAČUNALNA OPREMA</t>
  </si>
  <si>
    <t>UREDSKI NAMJEŠTAJ</t>
  </si>
  <si>
    <t>OSTALA UREDSKA OPREMA</t>
  </si>
  <si>
    <t>UREDSKA OPREMA I NAMJEŠTAJ</t>
  </si>
  <si>
    <t>RADIO I TV PRIJEMNICI</t>
  </si>
  <si>
    <t>TELEFONI I OSTALI KOMUNIK. UREĐAJI</t>
  </si>
  <si>
    <t>OSTALA KOMUNIKACIJSKA OPREMA</t>
  </si>
  <si>
    <t>KOMUNIKACIJSKA OPREMA</t>
  </si>
  <si>
    <t>R A S H O D I    UKUPNO</t>
  </si>
  <si>
    <t>RASHODI ZA NABAVU NEFINANCIJSKE IMOVINE</t>
  </si>
  <si>
    <t>VIŠAK  -  MANJAK PRIHODA NAD RASHODIMA</t>
  </si>
  <si>
    <t>ULAGANJA U RAČUNALNE PROGRAME</t>
  </si>
  <si>
    <t>ZVUČNI I TEKSTUALNI ZAPISI</t>
  </si>
  <si>
    <t>NEMATERIJALNA PROIZVEDENA IMOVINA</t>
  </si>
  <si>
    <t>KNJIGE, UMJETNIČKA DJELA I OSTALE IZL. VRIJ.</t>
  </si>
  <si>
    <t xml:space="preserve">KNJIGE  </t>
  </si>
  <si>
    <t>POSTROJENJA I OPREMA</t>
  </si>
  <si>
    <t>UREĐAJI, STROJEVI I OPREMA ZA OSTALE NAMJENE</t>
  </si>
  <si>
    <t>OPREMA</t>
  </si>
  <si>
    <t>OPREMA ZA ODRŽAVANJE I ZAŠTITU</t>
  </si>
  <si>
    <t>MEDICINSKA I LABORATORIJSKA OPREMA</t>
  </si>
  <si>
    <t>SPORTSKA I GLAZBENA OPREMA</t>
  </si>
  <si>
    <t>str.1</t>
  </si>
  <si>
    <t>str. 2</t>
  </si>
  <si>
    <t>str. 3</t>
  </si>
  <si>
    <t>str. 4</t>
  </si>
  <si>
    <t>str. 5</t>
  </si>
  <si>
    <t>str. 6</t>
  </si>
  <si>
    <t>str. 7</t>
  </si>
  <si>
    <t>DRŽAVNI PRORAČUN</t>
  </si>
  <si>
    <t xml:space="preserve">P L A N   U K U P N O </t>
  </si>
  <si>
    <t>2 0 1 7.</t>
  </si>
  <si>
    <t>PLAN</t>
  </si>
  <si>
    <t>REBALANS</t>
  </si>
  <si>
    <t>Ž U P A N I J A</t>
  </si>
  <si>
    <t>REBALANS PLANA PRIHODA I RASHODA ZA 2017. GODINU</t>
  </si>
  <si>
    <t>VLASTITI I OSTALI PRIHODI</t>
  </si>
  <si>
    <t>TEK.POM. PROR.KOR. JLP(R)S KOJI IM NIJE NADL.</t>
  </si>
  <si>
    <t>TEK.POM. OD PROR.KOR. DRUGOG PROR. TEM. EU SR.</t>
  </si>
  <si>
    <t>TEK. POMOĆI TEMELJEM PRIJENOSA EU SRED.</t>
  </si>
  <si>
    <t>VIŠAK PRIHODA</t>
  </si>
  <si>
    <t>MATER. I DIJELOVI ZA TEK.I INV. ODRŽAV. OPREME</t>
  </si>
  <si>
    <t>NAMIRNICE</t>
  </si>
  <si>
    <t>MEDICINSKA ŠKOLA BJELOVAR</t>
  </si>
  <si>
    <t>TEK.POM. OD IZVANPROR.KOR. DR. PROR. TEM. EU SR.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</si>
</sst>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 Black"/>
      <family val="2"/>
      <charset val="238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theme="1"/>
      <name val="Arial Black"/>
      <family val="2"/>
      <charset val="238"/>
    </font>
    <font>
      <b/>
      <sz val="8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/>
    <xf numFmtId="0" fontId="5" fillId="0" borderId="3" xfId="0" applyFont="1" applyBorder="1" applyAlignment="1">
      <alignment horizontal="center"/>
    </xf>
    <xf numFmtId="43" fontId="2" fillId="0" borderId="0" xfId="1" applyFont="1"/>
    <xf numFmtId="43" fontId="2" fillId="0" borderId="2" xfId="1" applyFont="1" applyBorder="1"/>
    <xf numFmtId="0" fontId="2" fillId="0" borderId="4" xfId="0" applyFont="1" applyBorder="1"/>
    <xf numFmtId="0" fontId="5" fillId="0" borderId="5" xfId="0" applyFont="1" applyBorder="1" applyAlignment="1">
      <alignment horizontal="center"/>
    </xf>
    <xf numFmtId="43" fontId="2" fillId="0" borderId="0" xfId="1" applyFont="1" applyBorder="1"/>
    <xf numFmtId="43" fontId="2" fillId="0" borderId="1" xfId="1" applyFont="1" applyBorder="1"/>
    <xf numFmtId="0" fontId="2" fillId="0" borderId="5" xfId="0" applyFont="1" applyBorder="1"/>
    <xf numFmtId="43" fontId="2" fillId="0" borderId="2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0" fontId="6" fillId="0" borderId="1" xfId="0" applyFont="1" applyBorder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2" xfId="0" applyFont="1" applyBorder="1"/>
    <xf numFmtId="43" fontId="3" fillId="0" borderId="2" xfId="1" applyFont="1" applyBorder="1"/>
    <xf numFmtId="43" fontId="2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43" fontId="2" fillId="0" borderId="9" xfId="1" applyFont="1" applyBorder="1"/>
    <xf numFmtId="43" fontId="2" fillId="0" borderId="1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3" fillId="0" borderId="0" xfId="1" applyFont="1"/>
    <xf numFmtId="43" fontId="8" fillId="0" borderId="0" xfId="1" applyFont="1" applyAlignment="1">
      <alignment horizontal="center"/>
    </xf>
    <xf numFmtId="43" fontId="3" fillId="0" borderId="9" xfId="1" applyFont="1" applyBorder="1"/>
    <xf numFmtId="43" fontId="11" fillId="0" borderId="1" xfId="1" applyFont="1" applyBorder="1"/>
    <xf numFmtId="43" fontId="2" fillId="0" borderId="6" xfId="1" applyFont="1" applyBorder="1" applyAlignment="1">
      <alignment horizontal="center" wrapText="1"/>
    </xf>
    <xf numFmtId="43" fontId="2" fillId="0" borderId="7" xfId="1" applyFont="1" applyBorder="1" applyAlignment="1">
      <alignment horizontal="center" wrapText="1"/>
    </xf>
    <xf numFmtId="43" fontId="2" fillId="0" borderId="8" xfId="1" applyFont="1" applyBorder="1" applyAlignment="1">
      <alignment horizontal="center" wrapText="1"/>
    </xf>
    <xf numFmtId="43" fontId="7" fillId="0" borderId="6" xfId="1" applyFont="1" applyBorder="1" applyAlignment="1">
      <alignment horizontal="center"/>
    </xf>
    <xf numFmtId="43" fontId="7" fillId="0" borderId="7" xfId="1" applyFont="1" applyBorder="1" applyAlignment="1">
      <alignment horizontal="center"/>
    </xf>
    <xf numFmtId="43" fontId="7" fillId="0" borderId="8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3" fontId="9" fillId="0" borderId="6" xfId="1" applyFont="1" applyBorder="1" applyAlignment="1">
      <alignment horizontal="center" wrapText="1"/>
    </xf>
    <xf numFmtId="43" fontId="9" fillId="0" borderId="7" xfId="1" applyFont="1" applyBorder="1" applyAlignment="1">
      <alignment horizontal="center" wrapText="1"/>
    </xf>
    <xf numFmtId="43" fontId="9" fillId="0" borderId="8" xfId="1" applyFont="1" applyBorder="1" applyAlignment="1">
      <alignment horizontal="center" wrapText="1"/>
    </xf>
    <xf numFmtId="43" fontId="10" fillId="0" borderId="7" xfId="1" applyFont="1" applyBorder="1" applyAlignment="1">
      <alignment horizontal="center"/>
    </xf>
    <xf numFmtId="43" fontId="10" fillId="0" borderId="8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1"/>
  <sheetViews>
    <sheetView tabSelected="1" workbookViewId="0">
      <selection activeCell="A3" sqref="A3"/>
    </sheetView>
  </sheetViews>
  <sheetFormatPr defaultRowHeight="15"/>
  <cols>
    <col min="1" max="1" width="8" style="1" customWidth="1"/>
    <col min="2" max="2" width="40.28515625" style="3" customWidth="1"/>
    <col min="3" max="3" width="13.140625" style="8" customWidth="1"/>
    <col min="4" max="4" width="13.5703125" style="8" bestFit="1" customWidth="1"/>
    <col min="5" max="5" width="13.5703125" style="35" bestFit="1" customWidth="1"/>
    <col min="6" max="7" width="13.5703125" style="8" bestFit="1" customWidth="1"/>
    <col min="8" max="8" width="13.5703125" style="35" bestFit="1" customWidth="1"/>
    <col min="10" max="10" width="42.7109375" customWidth="1"/>
    <col min="11" max="11" width="13.28515625" customWidth="1"/>
    <col min="12" max="12" width="13.140625" customWidth="1"/>
    <col min="13" max="13" width="14.140625" style="2" customWidth="1"/>
    <col min="14" max="14" width="13.5703125" customWidth="1"/>
    <col min="15" max="15" width="11.7109375" customWidth="1"/>
    <col min="16" max="16" width="11.7109375" style="2" customWidth="1"/>
  </cols>
  <sheetData>
    <row r="1" spans="1:16">
      <c r="A1" s="46" t="s">
        <v>177</v>
      </c>
      <c r="B1" s="46"/>
      <c r="C1" s="46"/>
      <c r="D1" s="46"/>
      <c r="I1" s="46" t="str">
        <f>A1</f>
        <v>MEDICINSKA ŠKOLA BJELOVAR</v>
      </c>
      <c r="J1" s="46"/>
      <c r="K1" s="46"/>
      <c r="L1" s="46"/>
      <c r="M1" s="35"/>
      <c r="N1" s="8"/>
      <c r="O1" s="8"/>
      <c r="P1" s="35"/>
    </row>
    <row r="2" spans="1:16">
      <c r="A2" s="47" t="s">
        <v>20</v>
      </c>
      <c r="B2" s="47"/>
      <c r="C2" s="47"/>
      <c r="D2" s="47"/>
      <c r="H2" s="30" t="s">
        <v>156</v>
      </c>
      <c r="I2" s="47" t="s">
        <v>20</v>
      </c>
      <c r="J2" s="47"/>
      <c r="K2" s="47"/>
      <c r="L2" s="47"/>
      <c r="M2" s="35"/>
      <c r="N2" s="8"/>
      <c r="O2" s="8"/>
      <c r="P2" s="30" t="str">
        <f>H2</f>
        <v>str.1</v>
      </c>
    </row>
    <row r="3" spans="1:16">
      <c r="A3" s="22"/>
      <c r="B3" s="45" t="s">
        <v>169</v>
      </c>
      <c r="C3" s="45"/>
      <c r="D3" s="45"/>
      <c r="E3" s="45"/>
      <c r="F3" s="45"/>
      <c r="G3" s="45"/>
      <c r="H3" s="45"/>
      <c r="I3" s="25"/>
      <c r="J3" s="45" t="str">
        <f>B3</f>
        <v>REBALANS PLANA PRIHODA I RASHODA ZA 2017. GODINU</v>
      </c>
      <c r="K3" s="45"/>
      <c r="L3" s="45"/>
      <c r="M3" s="45"/>
      <c r="N3" s="45"/>
      <c r="O3" s="45"/>
      <c r="P3" s="45"/>
    </row>
    <row r="4" spans="1:16">
      <c r="I4" s="1"/>
      <c r="J4" s="3"/>
      <c r="K4" s="8"/>
      <c r="L4" s="8"/>
      <c r="M4" s="35"/>
      <c r="N4" s="8"/>
      <c r="O4" s="8"/>
      <c r="P4" s="35"/>
    </row>
    <row r="5" spans="1:16" ht="15" customHeight="1">
      <c r="A5" s="4"/>
      <c r="B5" s="10"/>
      <c r="C5" s="39" t="s">
        <v>164</v>
      </c>
      <c r="D5" s="40"/>
      <c r="E5" s="41"/>
      <c r="F5" s="39" t="s">
        <v>168</v>
      </c>
      <c r="G5" s="40"/>
      <c r="H5" s="41"/>
      <c r="I5" s="4"/>
      <c r="J5" s="10"/>
      <c r="K5" s="48" t="s">
        <v>163</v>
      </c>
      <c r="L5" s="49"/>
      <c r="M5" s="50"/>
      <c r="N5" s="48" t="s">
        <v>170</v>
      </c>
      <c r="O5" s="49"/>
      <c r="P5" s="50"/>
    </row>
    <row r="6" spans="1:16" ht="15.75">
      <c r="A6" s="7" t="s">
        <v>7</v>
      </c>
      <c r="B6" s="11" t="s">
        <v>8</v>
      </c>
      <c r="C6" s="42" t="s">
        <v>165</v>
      </c>
      <c r="D6" s="43"/>
      <c r="E6" s="44"/>
      <c r="F6" s="42" t="str">
        <f>C6</f>
        <v>2 0 1 7.</v>
      </c>
      <c r="G6" s="43"/>
      <c r="H6" s="44"/>
      <c r="I6" s="7" t="s">
        <v>7</v>
      </c>
      <c r="J6" s="11" t="s">
        <v>8</v>
      </c>
      <c r="K6" s="42" t="str">
        <f>C6</f>
        <v>2 0 1 7.</v>
      </c>
      <c r="L6" s="51"/>
      <c r="M6" s="52"/>
      <c r="N6" s="42" t="str">
        <f>C6</f>
        <v>2 0 1 7.</v>
      </c>
      <c r="O6" s="43"/>
      <c r="P6" s="44"/>
    </row>
    <row r="7" spans="1:16">
      <c r="A7" s="5"/>
      <c r="B7" s="14"/>
      <c r="C7" s="15" t="s">
        <v>166</v>
      </c>
      <c r="D7" s="15" t="s">
        <v>167</v>
      </c>
      <c r="E7" s="33" t="s">
        <v>166</v>
      </c>
      <c r="F7" s="15" t="s">
        <v>166</v>
      </c>
      <c r="G7" s="15" t="s">
        <v>167</v>
      </c>
      <c r="H7" s="33" t="s">
        <v>166</v>
      </c>
      <c r="I7" s="5"/>
      <c r="J7" s="14"/>
      <c r="K7" s="32" t="s">
        <v>166</v>
      </c>
      <c r="L7" s="32" t="s">
        <v>167</v>
      </c>
      <c r="M7" s="34" t="s">
        <v>166</v>
      </c>
      <c r="N7" s="32" t="s">
        <v>166</v>
      </c>
      <c r="O7" s="32" t="s">
        <v>167</v>
      </c>
      <c r="P7" s="34" t="s">
        <v>166</v>
      </c>
    </row>
    <row r="8" spans="1:16">
      <c r="A8" s="16"/>
      <c r="B8" s="17"/>
      <c r="C8" s="13"/>
      <c r="D8" s="13"/>
      <c r="E8" s="20">
        <f>C8+D8</f>
        <v>0</v>
      </c>
      <c r="F8" s="13"/>
      <c r="G8" s="13"/>
      <c r="H8" s="20">
        <f>F8+G8</f>
        <v>0</v>
      </c>
      <c r="I8" s="16"/>
      <c r="J8" s="17"/>
      <c r="K8" s="31"/>
      <c r="L8" s="31"/>
      <c r="M8" s="37">
        <f>K8+L8</f>
        <v>0</v>
      </c>
      <c r="N8" s="31"/>
      <c r="O8" s="31"/>
      <c r="P8" s="37">
        <f>N8+O8</f>
        <v>0</v>
      </c>
    </row>
    <row r="9" spans="1:16">
      <c r="A9" s="16">
        <v>634140</v>
      </c>
      <c r="B9" s="17" t="s">
        <v>0</v>
      </c>
      <c r="C9" s="13">
        <v>15000</v>
      </c>
      <c r="D9" s="13"/>
      <c r="E9" s="20">
        <f t="shared" ref="E9:E28" si="0">C9+D9</f>
        <v>15000</v>
      </c>
      <c r="F9" s="13"/>
      <c r="G9" s="13"/>
      <c r="H9" s="20">
        <f t="shared" ref="H9:H28" si="1">F9+G9</f>
        <v>0</v>
      </c>
      <c r="I9" s="16">
        <v>634140</v>
      </c>
      <c r="J9" s="17" t="s">
        <v>0</v>
      </c>
      <c r="K9" s="13"/>
      <c r="L9" s="13"/>
      <c r="M9" s="37">
        <f t="shared" ref="M9:M28" si="2">K9+L9</f>
        <v>0</v>
      </c>
      <c r="N9" s="13">
        <v>15000</v>
      </c>
      <c r="O9" s="13"/>
      <c r="P9" s="37">
        <f t="shared" ref="P9:P28" si="3">N9+O9</f>
        <v>15000</v>
      </c>
    </row>
    <row r="10" spans="1:16" s="2" customFormat="1">
      <c r="A10" s="18">
        <v>634</v>
      </c>
      <c r="B10" s="19" t="s">
        <v>9</v>
      </c>
      <c r="C10" s="20">
        <f>C9</f>
        <v>15000</v>
      </c>
      <c r="D10" s="20">
        <f t="shared" ref="D10:E10" si="4">D9</f>
        <v>0</v>
      </c>
      <c r="E10" s="20">
        <f t="shared" si="4"/>
        <v>15000</v>
      </c>
      <c r="F10" s="20">
        <f t="shared" ref="F10:H10" si="5">F9</f>
        <v>0</v>
      </c>
      <c r="G10" s="20">
        <f t="shared" si="5"/>
        <v>0</v>
      </c>
      <c r="H10" s="20">
        <f t="shared" si="5"/>
        <v>0</v>
      </c>
      <c r="I10" s="18">
        <v>634</v>
      </c>
      <c r="J10" s="19" t="s">
        <v>9</v>
      </c>
      <c r="K10" s="20">
        <f>K9</f>
        <v>0</v>
      </c>
      <c r="L10" s="20">
        <f t="shared" ref="L10:M10" si="6">L9</f>
        <v>0</v>
      </c>
      <c r="M10" s="20">
        <f t="shared" si="6"/>
        <v>0</v>
      </c>
      <c r="N10" s="20">
        <f t="shared" ref="N10:P10" si="7">N9</f>
        <v>15000</v>
      </c>
      <c r="O10" s="20">
        <f t="shared" si="7"/>
        <v>0</v>
      </c>
      <c r="P10" s="20">
        <f t="shared" si="7"/>
        <v>15000</v>
      </c>
    </row>
    <row r="11" spans="1:16">
      <c r="A11" s="16">
        <v>636120</v>
      </c>
      <c r="B11" s="17" t="s">
        <v>11</v>
      </c>
      <c r="C11" s="13">
        <v>5496000</v>
      </c>
      <c r="D11" s="13"/>
      <c r="E11" s="20">
        <f t="shared" si="0"/>
        <v>5496000</v>
      </c>
      <c r="F11" s="13"/>
      <c r="G11" s="13"/>
      <c r="H11" s="20">
        <f t="shared" si="1"/>
        <v>0</v>
      </c>
      <c r="I11" s="16">
        <v>636120</v>
      </c>
      <c r="J11" s="17" t="s">
        <v>11</v>
      </c>
      <c r="K11" s="13">
        <v>5496000</v>
      </c>
      <c r="L11" s="13"/>
      <c r="M11" s="37">
        <f t="shared" si="2"/>
        <v>5496000</v>
      </c>
      <c r="N11" s="13"/>
      <c r="O11" s="13"/>
      <c r="P11" s="37">
        <f t="shared" si="3"/>
        <v>0</v>
      </c>
    </row>
    <row r="12" spans="1:16">
      <c r="A12" s="16">
        <v>636130</v>
      </c>
      <c r="B12" s="17" t="s">
        <v>171</v>
      </c>
      <c r="C12" s="13">
        <v>5000</v>
      </c>
      <c r="D12" s="13">
        <v>-5000</v>
      </c>
      <c r="E12" s="20"/>
      <c r="F12" s="13"/>
      <c r="G12" s="13"/>
      <c r="H12" s="20"/>
      <c r="I12" s="16">
        <v>636130</v>
      </c>
      <c r="J12" s="17" t="s">
        <v>171</v>
      </c>
      <c r="K12" s="13"/>
      <c r="L12" s="13"/>
      <c r="M12" s="37"/>
      <c r="N12" s="13">
        <v>5000</v>
      </c>
      <c r="O12" s="13">
        <v>-5000</v>
      </c>
      <c r="P12" s="37">
        <f>N12+O12</f>
        <v>0</v>
      </c>
    </row>
    <row r="13" spans="1:16" s="2" customFormat="1">
      <c r="A13" s="18">
        <v>636</v>
      </c>
      <c r="B13" s="19" t="s">
        <v>10</v>
      </c>
      <c r="C13" s="20">
        <f>C11+C12</f>
        <v>5501000</v>
      </c>
      <c r="D13" s="20">
        <f t="shared" ref="D13:H13" si="8">D11+D12</f>
        <v>-5000</v>
      </c>
      <c r="E13" s="20">
        <f t="shared" si="8"/>
        <v>5496000</v>
      </c>
      <c r="F13" s="20">
        <f t="shared" si="8"/>
        <v>0</v>
      </c>
      <c r="G13" s="20">
        <f t="shared" si="8"/>
        <v>0</v>
      </c>
      <c r="H13" s="20">
        <f t="shared" si="8"/>
        <v>0</v>
      </c>
      <c r="I13" s="18">
        <v>636</v>
      </c>
      <c r="J13" s="19" t="s">
        <v>10</v>
      </c>
      <c r="K13" s="20">
        <f>K11+K12</f>
        <v>5496000</v>
      </c>
      <c r="L13" s="20">
        <f t="shared" ref="L13:P13" si="9">L11+L12</f>
        <v>0</v>
      </c>
      <c r="M13" s="20">
        <f t="shared" si="9"/>
        <v>5496000</v>
      </c>
      <c r="N13" s="20">
        <f t="shared" si="9"/>
        <v>5000</v>
      </c>
      <c r="O13" s="20">
        <f t="shared" si="9"/>
        <v>-5000</v>
      </c>
      <c r="P13" s="20">
        <f t="shared" si="9"/>
        <v>0</v>
      </c>
    </row>
    <row r="14" spans="1:16" s="24" customFormat="1">
      <c r="A14" s="23">
        <v>63813</v>
      </c>
      <c r="B14" s="17" t="s">
        <v>172</v>
      </c>
      <c r="C14" s="13"/>
      <c r="D14" s="13">
        <v>8800</v>
      </c>
      <c r="E14" s="13">
        <f>C14+D14</f>
        <v>8800</v>
      </c>
      <c r="F14" s="13"/>
      <c r="G14" s="13"/>
      <c r="H14" s="13">
        <f>F14+G14</f>
        <v>0</v>
      </c>
      <c r="I14" s="23">
        <v>63813</v>
      </c>
      <c r="J14" s="17" t="s">
        <v>172</v>
      </c>
      <c r="K14" s="13"/>
      <c r="L14" s="13"/>
      <c r="M14" s="31">
        <f>K14+L14</f>
        <v>0</v>
      </c>
      <c r="N14" s="13"/>
      <c r="O14" s="13">
        <v>8800</v>
      </c>
      <c r="P14" s="31">
        <f>N14+O14</f>
        <v>8800</v>
      </c>
    </row>
    <row r="15" spans="1:16" s="24" customFormat="1">
      <c r="A15" s="23">
        <v>63814</v>
      </c>
      <c r="B15" s="17" t="s">
        <v>178</v>
      </c>
      <c r="C15" s="13"/>
      <c r="D15" s="13">
        <v>6900</v>
      </c>
      <c r="E15" s="13">
        <f>C15+D15</f>
        <v>6900</v>
      </c>
      <c r="F15" s="13"/>
      <c r="G15" s="13"/>
      <c r="H15" s="13"/>
      <c r="I15" s="23">
        <v>63814</v>
      </c>
      <c r="J15" s="17" t="s">
        <v>178</v>
      </c>
      <c r="K15" s="13"/>
      <c r="L15" s="13"/>
      <c r="M15" s="31"/>
      <c r="N15" s="13"/>
      <c r="O15" s="13">
        <v>6900</v>
      </c>
      <c r="P15" s="31">
        <f>N15+O15</f>
        <v>6900</v>
      </c>
    </row>
    <row r="16" spans="1:16" s="2" customFormat="1">
      <c r="A16" s="18">
        <v>6381</v>
      </c>
      <c r="B16" s="19" t="s">
        <v>173</v>
      </c>
      <c r="C16" s="20">
        <f>C14+C15</f>
        <v>0</v>
      </c>
      <c r="D16" s="20">
        <f t="shared" ref="D16:H16" si="10">D14+D15</f>
        <v>15700</v>
      </c>
      <c r="E16" s="20">
        <f t="shared" si="10"/>
        <v>15700</v>
      </c>
      <c r="F16" s="20">
        <f t="shared" si="10"/>
        <v>0</v>
      </c>
      <c r="G16" s="20">
        <f t="shared" si="10"/>
        <v>0</v>
      </c>
      <c r="H16" s="20">
        <f t="shared" si="10"/>
        <v>0</v>
      </c>
      <c r="I16" s="18">
        <v>6381</v>
      </c>
      <c r="J16" s="19" t="s">
        <v>173</v>
      </c>
      <c r="K16" s="20">
        <f>K14+K15</f>
        <v>0</v>
      </c>
      <c r="L16" s="20">
        <f t="shared" ref="L16:P16" si="11">L14+L15</f>
        <v>0</v>
      </c>
      <c r="M16" s="20">
        <f t="shared" si="11"/>
        <v>0</v>
      </c>
      <c r="N16" s="20">
        <f t="shared" si="11"/>
        <v>0</v>
      </c>
      <c r="O16" s="20">
        <f t="shared" si="11"/>
        <v>15700</v>
      </c>
      <c r="P16" s="20">
        <f t="shared" si="11"/>
        <v>15700</v>
      </c>
    </row>
    <row r="17" spans="1:16">
      <c r="A17" s="16">
        <v>641320</v>
      </c>
      <c r="B17" s="17" t="s">
        <v>1</v>
      </c>
      <c r="C17" s="13">
        <v>2000</v>
      </c>
      <c r="D17" s="13"/>
      <c r="E17" s="20">
        <f t="shared" si="0"/>
        <v>2000</v>
      </c>
      <c r="F17" s="13"/>
      <c r="G17" s="13"/>
      <c r="H17" s="20">
        <f t="shared" si="1"/>
        <v>0</v>
      </c>
      <c r="I17" s="16">
        <v>641320</v>
      </c>
      <c r="J17" s="17" t="s">
        <v>1</v>
      </c>
      <c r="K17" s="13"/>
      <c r="L17" s="13"/>
      <c r="M17" s="37">
        <f t="shared" si="2"/>
        <v>0</v>
      </c>
      <c r="N17" s="13">
        <v>2000</v>
      </c>
      <c r="O17" s="13"/>
      <c r="P17" s="37">
        <f t="shared" si="3"/>
        <v>2000</v>
      </c>
    </row>
    <row r="18" spans="1:16" s="2" customFormat="1">
      <c r="A18" s="18">
        <v>641</v>
      </c>
      <c r="B18" s="19" t="s">
        <v>12</v>
      </c>
      <c r="C18" s="20">
        <f>C17</f>
        <v>2000</v>
      </c>
      <c r="D18" s="20">
        <f t="shared" ref="D18:E18" si="12">D17</f>
        <v>0</v>
      </c>
      <c r="E18" s="20">
        <f t="shared" si="12"/>
        <v>2000</v>
      </c>
      <c r="F18" s="20">
        <f t="shared" ref="F18:H18" si="13">F17</f>
        <v>0</v>
      </c>
      <c r="G18" s="20">
        <f t="shared" si="13"/>
        <v>0</v>
      </c>
      <c r="H18" s="20">
        <f t="shared" si="13"/>
        <v>0</v>
      </c>
      <c r="I18" s="18">
        <v>641</v>
      </c>
      <c r="J18" s="19" t="s">
        <v>12</v>
      </c>
      <c r="K18" s="20">
        <f>K17</f>
        <v>0</v>
      </c>
      <c r="L18" s="20">
        <f t="shared" ref="L18:M18" si="14">L17</f>
        <v>0</v>
      </c>
      <c r="M18" s="20">
        <f t="shared" si="14"/>
        <v>0</v>
      </c>
      <c r="N18" s="20">
        <f t="shared" ref="N18:P18" si="15">N17</f>
        <v>2000</v>
      </c>
      <c r="O18" s="20">
        <f t="shared" si="15"/>
        <v>0</v>
      </c>
      <c r="P18" s="20">
        <f t="shared" si="15"/>
        <v>2000</v>
      </c>
    </row>
    <row r="19" spans="1:16">
      <c r="A19" s="16">
        <v>661510</v>
      </c>
      <c r="B19" s="17" t="s">
        <v>2</v>
      </c>
      <c r="C19" s="13">
        <v>139000</v>
      </c>
      <c r="D19" s="13">
        <v>-21000</v>
      </c>
      <c r="E19" s="20">
        <f t="shared" si="0"/>
        <v>118000</v>
      </c>
      <c r="F19" s="13"/>
      <c r="G19" s="13"/>
      <c r="H19" s="20">
        <f t="shared" si="1"/>
        <v>0</v>
      </c>
      <c r="I19" s="16">
        <v>661510</v>
      </c>
      <c r="J19" s="17" t="s">
        <v>2</v>
      </c>
      <c r="K19" s="13"/>
      <c r="L19" s="13"/>
      <c r="M19" s="37">
        <f t="shared" si="2"/>
        <v>0</v>
      </c>
      <c r="N19" s="13">
        <v>139000</v>
      </c>
      <c r="O19" s="13">
        <v>-21000</v>
      </c>
      <c r="P19" s="37">
        <f t="shared" si="3"/>
        <v>118000</v>
      </c>
    </row>
    <row r="20" spans="1:16" s="2" customFormat="1">
      <c r="A20" s="18">
        <v>661</v>
      </c>
      <c r="B20" s="19" t="s">
        <v>13</v>
      </c>
      <c r="C20" s="20">
        <f>C19</f>
        <v>139000</v>
      </c>
      <c r="D20" s="20">
        <f t="shared" ref="D20:E20" si="16">D19</f>
        <v>-21000</v>
      </c>
      <c r="E20" s="20">
        <f t="shared" si="16"/>
        <v>118000</v>
      </c>
      <c r="F20" s="20">
        <f t="shared" ref="F20:H20" si="17">F19</f>
        <v>0</v>
      </c>
      <c r="G20" s="20">
        <f t="shared" si="17"/>
        <v>0</v>
      </c>
      <c r="H20" s="20">
        <f t="shared" si="17"/>
        <v>0</v>
      </c>
      <c r="I20" s="18">
        <v>661</v>
      </c>
      <c r="J20" s="19" t="s">
        <v>13</v>
      </c>
      <c r="K20" s="20">
        <f>K19</f>
        <v>0</v>
      </c>
      <c r="L20" s="20">
        <f t="shared" ref="L20:M20" si="18">L19</f>
        <v>0</v>
      </c>
      <c r="M20" s="20">
        <f t="shared" si="18"/>
        <v>0</v>
      </c>
      <c r="N20" s="20">
        <f t="shared" ref="N20:P20" si="19">N19</f>
        <v>139000</v>
      </c>
      <c r="O20" s="20">
        <f t="shared" si="19"/>
        <v>-21000</v>
      </c>
      <c r="P20" s="20">
        <f t="shared" si="19"/>
        <v>118000</v>
      </c>
    </row>
    <row r="21" spans="1:16">
      <c r="A21" s="16">
        <v>663140</v>
      </c>
      <c r="B21" s="17" t="s">
        <v>3</v>
      </c>
      <c r="C21" s="13">
        <v>5000</v>
      </c>
      <c r="D21" s="13"/>
      <c r="E21" s="20">
        <f t="shared" si="0"/>
        <v>5000</v>
      </c>
      <c r="F21" s="13"/>
      <c r="G21" s="13"/>
      <c r="H21" s="20">
        <f t="shared" si="1"/>
        <v>0</v>
      </c>
      <c r="I21" s="16">
        <v>663140</v>
      </c>
      <c r="J21" s="17" t="s">
        <v>3</v>
      </c>
      <c r="K21" s="13"/>
      <c r="L21" s="13"/>
      <c r="M21" s="37">
        <f t="shared" si="2"/>
        <v>0</v>
      </c>
      <c r="N21" s="13">
        <v>5000</v>
      </c>
      <c r="O21" s="13"/>
      <c r="P21" s="37">
        <f t="shared" si="3"/>
        <v>5000</v>
      </c>
    </row>
    <row r="22" spans="1:16" s="2" customFormat="1">
      <c r="A22" s="18">
        <v>663</v>
      </c>
      <c r="B22" s="19" t="s">
        <v>14</v>
      </c>
      <c r="C22" s="20">
        <f>C21</f>
        <v>5000</v>
      </c>
      <c r="D22" s="20">
        <f t="shared" ref="D22:E22" si="20">D21</f>
        <v>0</v>
      </c>
      <c r="E22" s="20">
        <f t="shared" si="20"/>
        <v>5000</v>
      </c>
      <c r="F22" s="20">
        <f t="shared" ref="F22:H22" si="21">F21</f>
        <v>0</v>
      </c>
      <c r="G22" s="20">
        <f t="shared" si="21"/>
        <v>0</v>
      </c>
      <c r="H22" s="20">
        <f t="shared" si="21"/>
        <v>0</v>
      </c>
      <c r="I22" s="18">
        <v>663</v>
      </c>
      <c r="J22" s="19" t="s">
        <v>14</v>
      </c>
      <c r="K22" s="20">
        <f>K21</f>
        <v>0</v>
      </c>
      <c r="L22" s="20">
        <f t="shared" ref="L22:M22" si="22">L21</f>
        <v>0</v>
      </c>
      <c r="M22" s="20">
        <f t="shared" si="22"/>
        <v>0</v>
      </c>
      <c r="N22" s="20">
        <f t="shared" ref="N22:P22" si="23">N21</f>
        <v>5000</v>
      </c>
      <c r="O22" s="20">
        <f t="shared" si="23"/>
        <v>0</v>
      </c>
      <c r="P22" s="20">
        <f t="shared" si="23"/>
        <v>5000</v>
      </c>
    </row>
    <row r="23" spans="1:16">
      <c r="A23" s="16">
        <v>671110</v>
      </c>
      <c r="B23" s="17" t="s">
        <v>4</v>
      </c>
      <c r="C23" s="13">
        <v>646766</v>
      </c>
      <c r="D23" s="13">
        <v>19963</v>
      </c>
      <c r="E23" s="20">
        <f t="shared" si="0"/>
        <v>666729</v>
      </c>
      <c r="F23" s="13">
        <v>618766</v>
      </c>
      <c r="G23" s="13">
        <v>47963</v>
      </c>
      <c r="H23" s="20">
        <f t="shared" si="1"/>
        <v>666729</v>
      </c>
      <c r="I23" s="16">
        <v>671110</v>
      </c>
      <c r="J23" s="17" t="s">
        <v>4</v>
      </c>
      <c r="K23" s="13"/>
      <c r="L23" s="13"/>
      <c r="M23" s="37">
        <f t="shared" si="2"/>
        <v>0</v>
      </c>
      <c r="N23" s="13">
        <v>28000</v>
      </c>
      <c r="O23" s="13">
        <v>-28000</v>
      </c>
      <c r="P23" s="37">
        <f t="shared" si="3"/>
        <v>0</v>
      </c>
    </row>
    <row r="24" spans="1:16" s="2" customFormat="1">
      <c r="A24" s="18">
        <v>671</v>
      </c>
      <c r="B24" s="19" t="s">
        <v>15</v>
      </c>
      <c r="C24" s="20">
        <f>C23</f>
        <v>646766</v>
      </c>
      <c r="D24" s="20">
        <f t="shared" ref="D24:E24" si="24">D23</f>
        <v>19963</v>
      </c>
      <c r="E24" s="20">
        <f t="shared" si="24"/>
        <v>666729</v>
      </c>
      <c r="F24" s="20">
        <f t="shared" ref="F24:H24" si="25">F23</f>
        <v>618766</v>
      </c>
      <c r="G24" s="20">
        <f t="shared" si="25"/>
        <v>47963</v>
      </c>
      <c r="H24" s="20">
        <f t="shared" si="25"/>
        <v>666729</v>
      </c>
      <c r="I24" s="18">
        <v>671</v>
      </c>
      <c r="J24" s="19" t="s">
        <v>15</v>
      </c>
      <c r="K24" s="20">
        <f>K23</f>
        <v>0</v>
      </c>
      <c r="L24" s="20">
        <f t="shared" ref="L24:M24" si="26">L23</f>
        <v>0</v>
      </c>
      <c r="M24" s="20">
        <f t="shared" si="26"/>
        <v>0</v>
      </c>
      <c r="N24" s="20">
        <f t="shared" ref="N24:P24" si="27">N23</f>
        <v>28000</v>
      </c>
      <c r="O24" s="20">
        <f t="shared" si="27"/>
        <v>-28000</v>
      </c>
      <c r="P24" s="20">
        <f t="shared" si="27"/>
        <v>0</v>
      </c>
    </row>
    <row r="25" spans="1:16">
      <c r="A25" s="16">
        <v>683110</v>
      </c>
      <c r="B25" s="17" t="s">
        <v>5</v>
      </c>
      <c r="C25" s="13">
        <v>91000</v>
      </c>
      <c r="D25" s="13"/>
      <c r="E25" s="20">
        <f t="shared" si="0"/>
        <v>91000</v>
      </c>
      <c r="F25" s="13"/>
      <c r="G25" s="13"/>
      <c r="H25" s="20">
        <f t="shared" si="1"/>
        <v>0</v>
      </c>
      <c r="I25" s="16">
        <v>683110</v>
      </c>
      <c r="J25" s="17" t="s">
        <v>5</v>
      </c>
      <c r="K25" s="13"/>
      <c r="L25" s="13"/>
      <c r="M25" s="37">
        <f t="shared" si="2"/>
        <v>0</v>
      </c>
      <c r="N25" s="13">
        <v>91000</v>
      </c>
      <c r="O25" s="13"/>
      <c r="P25" s="37">
        <f t="shared" si="3"/>
        <v>91000</v>
      </c>
    </row>
    <row r="26" spans="1:16" s="2" customFormat="1">
      <c r="A26" s="18">
        <v>683</v>
      </c>
      <c r="B26" s="19" t="s">
        <v>5</v>
      </c>
      <c r="C26" s="20">
        <f>C25</f>
        <v>91000</v>
      </c>
      <c r="D26" s="20">
        <f t="shared" ref="D26:E26" si="28">D25</f>
        <v>0</v>
      </c>
      <c r="E26" s="20">
        <f t="shared" si="28"/>
        <v>91000</v>
      </c>
      <c r="F26" s="20">
        <f t="shared" ref="F26:H26" si="29">F25</f>
        <v>0</v>
      </c>
      <c r="G26" s="20">
        <f t="shared" si="29"/>
        <v>0</v>
      </c>
      <c r="H26" s="20">
        <f t="shared" si="29"/>
        <v>0</v>
      </c>
      <c r="I26" s="18">
        <v>683</v>
      </c>
      <c r="J26" s="19" t="s">
        <v>5</v>
      </c>
      <c r="K26" s="20">
        <f>K25</f>
        <v>0</v>
      </c>
      <c r="L26" s="20">
        <f t="shared" ref="L26:M26" si="30">L25</f>
        <v>0</v>
      </c>
      <c r="M26" s="20">
        <f t="shared" si="30"/>
        <v>0</v>
      </c>
      <c r="N26" s="20">
        <f t="shared" ref="N26:P26" si="31">N25</f>
        <v>91000</v>
      </c>
      <c r="O26" s="20">
        <f t="shared" si="31"/>
        <v>0</v>
      </c>
      <c r="P26" s="20">
        <f t="shared" si="31"/>
        <v>91000</v>
      </c>
    </row>
    <row r="27" spans="1:16" s="2" customFormat="1">
      <c r="A27" s="18">
        <v>6</v>
      </c>
      <c r="B27" s="19" t="s">
        <v>16</v>
      </c>
      <c r="C27" s="20">
        <f>C10+C13+C16+C18+C20+C22+C24+C26</f>
        <v>6399766</v>
      </c>
      <c r="D27" s="20">
        <f t="shared" ref="D27:H27" si="32">D10+D13+D16+D18+D20+D22+D24+D26</f>
        <v>9663</v>
      </c>
      <c r="E27" s="20">
        <f t="shared" si="32"/>
        <v>6409429</v>
      </c>
      <c r="F27" s="20">
        <f t="shared" si="32"/>
        <v>618766</v>
      </c>
      <c r="G27" s="20">
        <f t="shared" si="32"/>
        <v>47963</v>
      </c>
      <c r="H27" s="20">
        <f t="shared" si="32"/>
        <v>666729</v>
      </c>
      <c r="I27" s="18">
        <v>6</v>
      </c>
      <c r="J27" s="19" t="s">
        <v>16</v>
      </c>
      <c r="K27" s="20">
        <f>K10+K13+K16+K18+K20+K22+K24+K26</f>
        <v>5496000</v>
      </c>
      <c r="L27" s="20">
        <f t="shared" ref="L27:P27" si="33">L10+L13+L16+L18+L20+L22+L24+L26</f>
        <v>0</v>
      </c>
      <c r="M27" s="20">
        <f t="shared" si="33"/>
        <v>5496000</v>
      </c>
      <c r="N27" s="20">
        <f t="shared" si="33"/>
        <v>285000</v>
      </c>
      <c r="O27" s="20">
        <f t="shared" si="33"/>
        <v>-38300</v>
      </c>
      <c r="P27" s="20">
        <f t="shared" si="33"/>
        <v>246700</v>
      </c>
    </row>
    <row r="28" spans="1:16">
      <c r="A28" s="16">
        <v>721110</v>
      </c>
      <c r="B28" s="17" t="s">
        <v>17</v>
      </c>
      <c r="C28" s="13"/>
      <c r="D28" s="13"/>
      <c r="E28" s="20">
        <f t="shared" si="0"/>
        <v>0</v>
      </c>
      <c r="F28" s="13"/>
      <c r="G28" s="13"/>
      <c r="H28" s="20">
        <f t="shared" si="1"/>
        <v>0</v>
      </c>
      <c r="I28" s="16">
        <v>721110</v>
      </c>
      <c r="J28" s="17" t="s">
        <v>17</v>
      </c>
      <c r="K28" s="13"/>
      <c r="L28" s="13"/>
      <c r="M28" s="37">
        <f t="shared" si="2"/>
        <v>0</v>
      </c>
      <c r="N28" s="13"/>
      <c r="O28" s="13"/>
      <c r="P28" s="37">
        <f t="shared" si="3"/>
        <v>0</v>
      </c>
    </row>
    <row r="29" spans="1:16" s="2" customFormat="1">
      <c r="A29" s="18">
        <v>721</v>
      </c>
      <c r="B29" s="19" t="s">
        <v>18</v>
      </c>
      <c r="C29" s="20">
        <f>C28</f>
        <v>0</v>
      </c>
      <c r="D29" s="20">
        <f t="shared" ref="D29:E30" si="34">D28</f>
        <v>0</v>
      </c>
      <c r="E29" s="20">
        <f t="shared" si="34"/>
        <v>0</v>
      </c>
      <c r="F29" s="20">
        <f t="shared" ref="F29:H30" si="35">F28</f>
        <v>0</v>
      </c>
      <c r="G29" s="20">
        <f t="shared" si="35"/>
        <v>0</v>
      </c>
      <c r="H29" s="20">
        <f t="shared" si="35"/>
        <v>0</v>
      </c>
      <c r="I29" s="18">
        <v>721</v>
      </c>
      <c r="J29" s="19" t="s">
        <v>18</v>
      </c>
      <c r="K29" s="20">
        <f>K28</f>
        <v>0</v>
      </c>
      <c r="L29" s="20">
        <f t="shared" ref="L29:M30" si="36">L28</f>
        <v>0</v>
      </c>
      <c r="M29" s="20">
        <f t="shared" si="36"/>
        <v>0</v>
      </c>
      <c r="N29" s="20">
        <f t="shared" ref="N29:P30" si="37">N28</f>
        <v>0</v>
      </c>
      <c r="O29" s="20">
        <f t="shared" si="37"/>
        <v>0</v>
      </c>
      <c r="P29" s="20">
        <f t="shared" si="37"/>
        <v>0</v>
      </c>
    </row>
    <row r="30" spans="1:16" s="2" customFormat="1">
      <c r="A30" s="18">
        <v>7</v>
      </c>
      <c r="B30" s="19" t="s">
        <v>19</v>
      </c>
      <c r="C30" s="20">
        <f>C29</f>
        <v>0</v>
      </c>
      <c r="D30" s="20">
        <f t="shared" si="34"/>
        <v>0</v>
      </c>
      <c r="E30" s="20">
        <f t="shared" si="34"/>
        <v>0</v>
      </c>
      <c r="F30" s="20">
        <f t="shared" si="35"/>
        <v>0</v>
      </c>
      <c r="G30" s="20">
        <f t="shared" si="35"/>
        <v>0</v>
      </c>
      <c r="H30" s="20">
        <f t="shared" si="35"/>
        <v>0</v>
      </c>
      <c r="I30" s="18">
        <v>7</v>
      </c>
      <c r="J30" s="19" t="s">
        <v>19</v>
      </c>
      <c r="K30" s="20">
        <f>K29</f>
        <v>0</v>
      </c>
      <c r="L30" s="20">
        <f t="shared" si="36"/>
        <v>0</v>
      </c>
      <c r="M30" s="20">
        <f t="shared" si="36"/>
        <v>0</v>
      </c>
      <c r="N30" s="20">
        <f t="shared" si="37"/>
        <v>0</v>
      </c>
      <c r="O30" s="20">
        <f t="shared" si="37"/>
        <v>0</v>
      </c>
      <c r="P30" s="20">
        <f t="shared" si="37"/>
        <v>0</v>
      </c>
    </row>
    <row r="31" spans="1:16" s="2" customFormat="1">
      <c r="A31" s="18">
        <v>92211</v>
      </c>
      <c r="B31" s="19" t="s">
        <v>174</v>
      </c>
      <c r="C31" s="20"/>
      <c r="D31" s="20">
        <v>20837</v>
      </c>
      <c r="E31" s="20">
        <f>C31+D31</f>
        <v>20837</v>
      </c>
      <c r="F31" s="20"/>
      <c r="G31" s="20"/>
      <c r="H31" s="20"/>
      <c r="I31" s="18">
        <v>92211</v>
      </c>
      <c r="J31" s="19" t="s">
        <v>174</v>
      </c>
      <c r="K31" s="20"/>
      <c r="L31" s="20"/>
      <c r="M31" s="20">
        <f>K31+L31</f>
        <v>0</v>
      </c>
      <c r="N31" s="20"/>
      <c r="O31" s="20">
        <v>20837</v>
      </c>
      <c r="P31" s="20">
        <f>N31+O31</f>
        <v>20837</v>
      </c>
    </row>
    <row r="32" spans="1:16">
      <c r="A32" s="16"/>
      <c r="B32" s="17"/>
      <c r="C32" s="13"/>
      <c r="D32" s="13"/>
      <c r="E32" s="20"/>
      <c r="F32" s="13"/>
      <c r="G32" s="13"/>
      <c r="H32" s="20"/>
      <c r="I32" s="16"/>
      <c r="J32" s="17"/>
      <c r="K32" s="13"/>
      <c r="L32" s="13"/>
      <c r="M32" s="20"/>
      <c r="N32" s="13"/>
      <c r="O32" s="13"/>
      <c r="P32" s="20"/>
    </row>
    <row r="33" spans="1:16" s="2" customFormat="1" ht="15.75">
      <c r="A33" s="18"/>
      <c r="B33" s="21" t="s">
        <v>6</v>
      </c>
      <c r="C33" s="20">
        <f t="shared" ref="C33:H33" si="38">C27+C30+C31</f>
        <v>6399766</v>
      </c>
      <c r="D33" s="20">
        <f t="shared" si="38"/>
        <v>30500</v>
      </c>
      <c r="E33" s="20">
        <f t="shared" si="38"/>
        <v>6430266</v>
      </c>
      <c r="F33" s="20">
        <f t="shared" si="38"/>
        <v>618766</v>
      </c>
      <c r="G33" s="20">
        <f t="shared" si="38"/>
        <v>47963</v>
      </c>
      <c r="H33" s="20">
        <f t="shared" si="38"/>
        <v>666729</v>
      </c>
      <c r="I33" s="18"/>
      <c r="J33" s="21" t="s">
        <v>6</v>
      </c>
      <c r="K33" s="20">
        <f t="shared" ref="K33:P33" si="39">K27+K30+K31</f>
        <v>5496000</v>
      </c>
      <c r="L33" s="20">
        <f t="shared" si="39"/>
        <v>0</v>
      </c>
      <c r="M33" s="20">
        <f t="shared" si="39"/>
        <v>5496000</v>
      </c>
      <c r="N33" s="20">
        <f t="shared" si="39"/>
        <v>285000</v>
      </c>
      <c r="O33" s="20">
        <f t="shared" si="39"/>
        <v>-17463</v>
      </c>
      <c r="P33" s="20">
        <f t="shared" si="39"/>
        <v>267537</v>
      </c>
    </row>
    <row r="34" spans="1:16">
      <c r="A34" s="46" t="str">
        <f>A1</f>
        <v>MEDICINSKA ŠKOLA BJELOVAR</v>
      </c>
      <c r="B34" s="46"/>
      <c r="C34" s="46"/>
      <c r="D34" s="46"/>
      <c r="I34" s="46" t="str">
        <f>A1</f>
        <v>MEDICINSKA ŠKOLA BJELOVAR</v>
      </c>
      <c r="J34" s="46"/>
      <c r="K34" s="46"/>
      <c r="L34" s="46"/>
      <c r="M34" s="35"/>
      <c r="N34" s="8"/>
      <c r="O34" s="12"/>
      <c r="P34" s="35"/>
    </row>
    <row r="35" spans="1:16">
      <c r="A35" s="47" t="s">
        <v>20</v>
      </c>
      <c r="B35" s="47"/>
      <c r="C35" s="47"/>
      <c r="D35" s="47"/>
      <c r="H35" s="30" t="s">
        <v>157</v>
      </c>
      <c r="I35" s="47" t="s">
        <v>20</v>
      </c>
      <c r="J35" s="47"/>
      <c r="K35" s="47"/>
      <c r="L35" s="47"/>
      <c r="M35" s="35"/>
      <c r="N35" s="8"/>
      <c r="O35" s="12"/>
      <c r="P35" s="29" t="str">
        <f>H35</f>
        <v>str. 2</v>
      </c>
    </row>
    <row r="36" spans="1:16">
      <c r="A36" s="22"/>
      <c r="B36" s="45" t="str">
        <f>B3</f>
        <v>REBALANS PLANA PRIHODA I RASHODA ZA 2017. GODINU</v>
      </c>
      <c r="C36" s="45"/>
      <c r="D36" s="45"/>
      <c r="E36" s="45"/>
      <c r="F36" s="45"/>
      <c r="G36" s="45"/>
      <c r="H36" s="45"/>
      <c r="I36" s="25"/>
      <c r="J36" s="45" t="str">
        <f>B3</f>
        <v>REBALANS PLANA PRIHODA I RASHODA ZA 2017. GODINU</v>
      </c>
      <c r="K36" s="45"/>
      <c r="L36" s="45"/>
      <c r="M36" s="45"/>
      <c r="N36" s="45"/>
      <c r="O36" s="45"/>
      <c r="P36" s="45"/>
    </row>
    <row r="37" spans="1:16">
      <c r="I37" s="1"/>
      <c r="J37" s="3"/>
      <c r="K37" s="8"/>
      <c r="L37" s="8"/>
      <c r="M37" s="35"/>
      <c r="N37" s="8"/>
      <c r="O37" s="12"/>
      <c r="P37" s="35"/>
    </row>
    <row r="38" spans="1:16" ht="15" customHeight="1">
      <c r="A38" s="4"/>
      <c r="B38" s="10"/>
      <c r="C38" s="39" t="str">
        <f>C5</f>
        <v xml:space="preserve">P L A N   U K U P N O </v>
      </c>
      <c r="D38" s="40"/>
      <c r="E38" s="41"/>
      <c r="F38" s="39" t="str">
        <f>F5</f>
        <v>Ž U P A N I J A</v>
      </c>
      <c r="G38" s="40"/>
      <c r="H38" s="41"/>
      <c r="I38" s="4"/>
      <c r="J38" s="10"/>
      <c r="K38" s="48" t="s">
        <v>163</v>
      </c>
      <c r="L38" s="49"/>
      <c r="M38" s="50"/>
      <c r="N38" s="48" t="s">
        <v>170</v>
      </c>
      <c r="O38" s="49"/>
      <c r="P38" s="50"/>
    </row>
    <row r="39" spans="1:16" ht="15.75">
      <c r="A39" s="7" t="s">
        <v>7</v>
      </c>
      <c r="B39" s="11" t="s">
        <v>8</v>
      </c>
      <c r="C39" s="42" t="str">
        <f>C6</f>
        <v>2 0 1 7.</v>
      </c>
      <c r="D39" s="43"/>
      <c r="E39" s="44"/>
      <c r="F39" s="42" t="str">
        <f>C6</f>
        <v>2 0 1 7.</v>
      </c>
      <c r="G39" s="43"/>
      <c r="H39" s="44"/>
      <c r="I39" s="7" t="s">
        <v>7</v>
      </c>
      <c r="J39" s="11" t="s">
        <v>8</v>
      </c>
      <c r="K39" s="42" t="str">
        <f>C6</f>
        <v>2 0 1 7.</v>
      </c>
      <c r="L39" s="51"/>
      <c r="M39" s="52"/>
      <c r="N39" s="42" t="str">
        <f>C6</f>
        <v>2 0 1 7.</v>
      </c>
      <c r="O39" s="43"/>
      <c r="P39" s="44"/>
    </row>
    <row r="40" spans="1:16">
      <c r="A40" s="5"/>
      <c r="B40" s="14"/>
      <c r="C40" s="15" t="s">
        <v>166</v>
      </c>
      <c r="D40" s="15" t="s">
        <v>167</v>
      </c>
      <c r="E40" s="33" t="s">
        <v>166</v>
      </c>
      <c r="F40" s="15" t="s">
        <v>166</v>
      </c>
      <c r="G40" s="15" t="s">
        <v>167</v>
      </c>
      <c r="H40" s="33" t="s">
        <v>166</v>
      </c>
      <c r="I40" s="5"/>
      <c r="J40" s="14"/>
      <c r="K40" s="32" t="s">
        <v>166</v>
      </c>
      <c r="L40" s="32" t="s">
        <v>167</v>
      </c>
      <c r="M40" s="34" t="s">
        <v>166</v>
      </c>
      <c r="N40" s="32" t="s">
        <v>166</v>
      </c>
      <c r="O40" s="32" t="s">
        <v>167</v>
      </c>
      <c r="P40" s="34" t="s">
        <v>166</v>
      </c>
    </row>
    <row r="41" spans="1:16">
      <c r="A41" s="16">
        <v>311111</v>
      </c>
      <c r="B41" s="17" t="s">
        <v>21</v>
      </c>
      <c r="C41" s="13">
        <v>4093000</v>
      </c>
      <c r="D41" s="13">
        <v>-67500</v>
      </c>
      <c r="E41" s="20">
        <f>C41+D41</f>
        <v>4025500</v>
      </c>
      <c r="F41" s="13"/>
      <c r="G41" s="13"/>
      <c r="H41" s="20">
        <f>F41+G41</f>
        <v>0</v>
      </c>
      <c r="I41" s="16">
        <v>311111</v>
      </c>
      <c r="J41" s="17" t="s">
        <v>21</v>
      </c>
      <c r="K41" s="31">
        <v>4087000</v>
      </c>
      <c r="L41" s="31">
        <v>-69000</v>
      </c>
      <c r="M41" s="37">
        <f>K41+L41</f>
        <v>4018000</v>
      </c>
      <c r="N41" s="31">
        <v>6000</v>
      </c>
      <c r="O41" s="31">
        <v>1500</v>
      </c>
      <c r="P41" s="37">
        <f>N41+O41</f>
        <v>7500</v>
      </c>
    </row>
    <row r="42" spans="1:16">
      <c r="A42" s="16">
        <v>311311</v>
      </c>
      <c r="B42" s="17" t="s">
        <v>22</v>
      </c>
      <c r="C42" s="13">
        <v>95000</v>
      </c>
      <c r="D42" s="13">
        <v>52000</v>
      </c>
      <c r="E42" s="20">
        <f t="shared" ref="E42:E65" si="40">C42+D42</f>
        <v>147000</v>
      </c>
      <c r="F42" s="13"/>
      <c r="G42" s="13"/>
      <c r="H42" s="20">
        <f t="shared" ref="H42:H65" si="41">F42+G42</f>
        <v>0</v>
      </c>
      <c r="I42" s="16">
        <v>311311</v>
      </c>
      <c r="J42" s="17" t="s">
        <v>22</v>
      </c>
      <c r="K42" s="13">
        <v>95000</v>
      </c>
      <c r="L42" s="13">
        <v>52000</v>
      </c>
      <c r="M42" s="37">
        <f t="shared" ref="M42:M65" si="42">K42+L42</f>
        <v>147000</v>
      </c>
      <c r="N42" s="13"/>
      <c r="O42" s="13"/>
      <c r="P42" s="37">
        <f t="shared" ref="P42:P65" si="43">N42+O42</f>
        <v>0</v>
      </c>
    </row>
    <row r="43" spans="1:16" s="2" customFormat="1">
      <c r="A43" s="18">
        <v>311</v>
      </c>
      <c r="B43" s="19" t="s">
        <v>23</v>
      </c>
      <c r="C43" s="20">
        <f>C41+C42</f>
        <v>4188000</v>
      </c>
      <c r="D43" s="20">
        <f t="shared" ref="D43:E43" si="44">D41+D42</f>
        <v>-15500</v>
      </c>
      <c r="E43" s="20">
        <f t="shared" si="44"/>
        <v>4172500</v>
      </c>
      <c r="F43" s="20">
        <f t="shared" ref="F43:H43" si="45">F41+F42</f>
        <v>0</v>
      </c>
      <c r="G43" s="20">
        <f t="shared" si="45"/>
        <v>0</v>
      </c>
      <c r="H43" s="20">
        <f t="shared" si="45"/>
        <v>0</v>
      </c>
      <c r="I43" s="18">
        <v>311</v>
      </c>
      <c r="J43" s="19" t="s">
        <v>23</v>
      </c>
      <c r="K43" s="20">
        <f>K41+K42</f>
        <v>4182000</v>
      </c>
      <c r="L43" s="20">
        <f t="shared" ref="L43:M43" si="46">L41+L42</f>
        <v>-17000</v>
      </c>
      <c r="M43" s="20">
        <f t="shared" si="46"/>
        <v>4165000</v>
      </c>
      <c r="N43" s="20">
        <f t="shared" ref="N43:P43" si="47">N41+N42</f>
        <v>6000</v>
      </c>
      <c r="O43" s="20">
        <f t="shared" si="47"/>
        <v>1500</v>
      </c>
      <c r="P43" s="20">
        <f t="shared" si="47"/>
        <v>7500</v>
      </c>
    </row>
    <row r="44" spans="1:16">
      <c r="A44" s="16">
        <v>312121</v>
      </c>
      <c r="B44" s="17" t="s">
        <v>24</v>
      </c>
      <c r="C44" s="13">
        <v>41000</v>
      </c>
      <c r="D44" s="13"/>
      <c r="E44" s="20">
        <f t="shared" si="40"/>
        <v>41000</v>
      </c>
      <c r="F44" s="13"/>
      <c r="G44" s="13"/>
      <c r="H44" s="20">
        <f t="shared" si="41"/>
        <v>0</v>
      </c>
      <c r="I44" s="16">
        <v>312121</v>
      </c>
      <c r="J44" s="17" t="s">
        <v>24</v>
      </c>
      <c r="K44" s="13">
        <v>41000</v>
      </c>
      <c r="L44" s="13"/>
      <c r="M44" s="37">
        <f t="shared" si="42"/>
        <v>41000</v>
      </c>
      <c r="N44" s="13"/>
      <c r="O44" s="13"/>
      <c r="P44" s="37">
        <f t="shared" si="43"/>
        <v>0</v>
      </c>
    </row>
    <row r="45" spans="1:16" s="24" customFormat="1">
      <c r="A45" s="23">
        <v>312131</v>
      </c>
      <c r="B45" s="17" t="s">
        <v>25</v>
      </c>
      <c r="C45" s="13">
        <v>76000</v>
      </c>
      <c r="D45" s="13"/>
      <c r="E45" s="20">
        <f t="shared" si="40"/>
        <v>76000</v>
      </c>
      <c r="F45" s="13"/>
      <c r="G45" s="13"/>
      <c r="H45" s="20">
        <f t="shared" si="41"/>
        <v>0</v>
      </c>
      <c r="I45" s="23">
        <v>312131</v>
      </c>
      <c r="J45" s="17" t="s">
        <v>25</v>
      </c>
      <c r="K45" s="13">
        <v>76000</v>
      </c>
      <c r="L45" s="13"/>
      <c r="M45" s="37">
        <f t="shared" si="42"/>
        <v>76000</v>
      </c>
      <c r="N45" s="20"/>
      <c r="O45" s="20"/>
      <c r="P45" s="37">
        <f t="shared" si="43"/>
        <v>0</v>
      </c>
    </row>
    <row r="46" spans="1:16">
      <c r="A46" s="16">
        <v>312141</v>
      </c>
      <c r="B46" s="17" t="s">
        <v>26</v>
      </c>
      <c r="C46" s="13">
        <v>28000</v>
      </c>
      <c r="D46" s="13"/>
      <c r="E46" s="20">
        <f t="shared" si="40"/>
        <v>28000</v>
      </c>
      <c r="F46" s="13"/>
      <c r="G46" s="13"/>
      <c r="H46" s="20">
        <f t="shared" si="41"/>
        <v>0</v>
      </c>
      <c r="I46" s="16">
        <v>312141</v>
      </c>
      <c r="J46" s="17" t="s">
        <v>26</v>
      </c>
      <c r="K46" s="13">
        <v>28000</v>
      </c>
      <c r="L46" s="13"/>
      <c r="M46" s="37">
        <f t="shared" si="42"/>
        <v>28000</v>
      </c>
      <c r="N46" s="13"/>
      <c r="O46" s="13"/>
      <c r="P46" s="37">
        <f t="shared" si="43"/>
        <v>0</v>
      </c>
    </row>
    <row r="47" spans="1:16" s="24" customFormat="1">
      <c r="A47" s="23">
        <v>312151</v>
      </c>
      <c r="B47" s="17" t="s">
        <v>27</v>
      </c>
      <c r="C47" s="13">
        <v>25000</v>
      </c>
      <c r="D47" s="13"/>
      <c r="E47" s="20">
        <f t="shared" si="40"/>
        <v>25000</v>
      </c>
      <c r="F47" s="13"/>
      <c r="G47" s="13"/>
      <c r="H47" s="20">
        <f t="shared" si="41"/>
        <v>0</v>
      </c>
      <c r="I47" s="23">
        <v>312151</v>
      </c>
      <c r="J47" s="17" t="s">
        <v>27</v>
      </c>
      <c r="K47" s="13">
        <v>25000</v>
      </c>
      <c r="L47" s="13"/>
      <c r="M47" s="37">
        <f t="shared" si="42"/>
        <v>25000</v>
      </c>
      <c r="N47" s="20"/>
      <c r="O47" s="20"/>
      <c r="P47" s="37">
        <f t="shared" si="43"/>
        <v>0</v>
      </c>
    </row>
    <row r="48" spans="1:16">
      <c r="A48" s="16">
        <v>312161</v>
      </c>
      <c r="B48" s="17" t="s">
        <v>28</v>
      </c>
      <c r="C48" s="13">
        <v>60000</v>
      </c>
      <c r="D48" s="13"/>
      <c r="E48" s="20">
        <f t="shared" si="40"/>
        <v>60000</v>
      </c>
      <c r="F48" s="13"/>
      <c r="G48" s="13"/>
      <c r="H48" s="20">
        <f t="shared" si="41"/>
        <v>0</v>
      </c>
      <c r="I48" s="16">
        <v>312161</v>
      </c>
      <c r="J48" s="17" t="s">
        <v>28</v>
      </c>
      <c r="K48" s="13">
        <v>60000</v>
      </c>
      <c r="L48" s="13"/>
      <c r="M48" s="37">
        <f t="shared" si="42"/>
        <v>60000</v>
      </c>
      <c r="N48" s="13"/>
      <c r="O48" s="13"/>
      <c r="P48" s="37">
        <f t="shared" si="43"/>
        <v>0</v>
      </c>
    </row>
    <row r="49" spans="1:16">
      <c r="A49" s="18">
        <v>312</v>
      </c>
      <c r="B49" s="19" t="s">
        <v>29</v>
      </c>
      <c r="C49" s="20">
        <f>SUM(C44:C48)</f>
        <v>230000</v>
      </c>
      <c r="D49" s="20">
        <f t="shared" ref="D49:E49" si="48">SUM(D44:D48)</f>
        <v>0</v>
      </c>
      <c r="E49" s="20">
        <f t="shared" si="48"/>
        <v>230000</v>
      </c>
      <c r="F49" s="20">
        <f t="shared" ref="F49:H49" si="49">SUM(F44:F48)</f>
        <v>0</v>
      </c>
      <c r="G49" s="20">
        <f t="shared" si="49"/>
        <v>0</v>
      </c>
      <c r="H49" s="20">
        <f t="shared" si="49"/>
        <v>0</v>
      </c>
      <c r="I49" s="18">
        <v>312</v>
      </c>
      <c r="J49" s="19" t="s">
        <v>29</v>
      </c>
      <c r="K49" s="20">
        <f>SUM(K44:K48)</f>
        <v>230000</v>
      </c>
      <c r="L49" s="20">
        <f t="shared" ref="L49:M49" si="50">SUM(L44:L48)</f>
        <v>0</v>
      </c>
      <c r="M49" s="20">
        <f t="shared" si="50"/>
        <v>230000</v>
      </c>
      <c r="N49" s="20">
        <f t="shared" ref="N49:P49" si="51">SUM(N44:N48)</f>
        <v>0</v>
      </c>
      <c r="O49" s="20">
        <f t="shared" si="51"/>
        <v>0</v>
      </c>
      <c r="P49" s="20">
        <f t="shared" si="51"/>
        <v>0</v>
      </c>
    </row>
    <row r="50" spans="1:16">
      <c r="A50" s="16">
        <v>313211</v>
      </c>
      <c r="B50" s="17" t="s">
        <v>30</v>
      </c>
      <c r="C50" s="13">
        <v>630600</v>
      </c>
      <c r="D50" s="13">
        <v>-4800</v>
      </c>
      <c r="E50" s="20">
        <f t="shared" si="40"/>
        <v>625800</v>
      </c>
      <c r="F50" s="13"/>
      <c r="G50" s="13"/>
      <c r="H50" s="20">
        <f t="shared" si="41"/>
        <v>0</v>
      </c>
      <c r="I50" s="16">
        <v>313211</v>
      </c>
      <c r="J50" s="17" t="s">
        <v>30</v>
      </c>
      <c r="K50" s="13">
        <v>627100</v>
      </c>
      <c r="L50" s="13">
        <v>-2500</v>
      </c>
      <c r="M50" s="37">
        <f t="shared" si="42"/>
        <v>624600</v>
      </c>
      <c r="N50" s="13">
        <v>3500</v>
      </c>
      <c r="O50" s="13">
        <v>-2300</v>
      </c>
      <c r="P50" s="37">
        <f t="shared" si="43"/>
        <v>1200</v>
      </c>
    </row>
    <row r="51" spans="1:16" s="24" customFormat="1">
      <c r="A51" s="23">
        <v>313221</v>
      </c>
      <c r="B51" s="17" t="s">
        <v>31</v>
      </c>
      <c r="C51" s="13">
        <v>22100</v>
      </c>
      <c r="D51" s="13">
        <v>-1220</v>
      </c>
      <c r="E51" s="20">
        <f t="shared" si="40"/>
        <v>20880</v>
      </c>
      <c r="F51" s="13"/>
      <c r="G51" s="13"/>
      <c r="H51" s="20">
        <f t="shared" si="41"/>
        <v>0</v>
      </c>
      <c r="I51" s="23">
        <v>313221</v>
      </c>
      <c r="J51" s="17" t="s">
        <v>31</v>
      </c>
      <c r="K51" s="13">
        <v>22000</v>
      </c>
      <c r="L51" s="13">
        <v>-1160</v>
      </c>
      <c r="M51" s="37">
        <f t="shared" si="42"/>
        <v>20840</v>
      </c>
      <c r="N51" s="13">
        <v>100</v>
      </c>
      <c r="O51" s="13">
        <v>-60</v>
      </c>
      <c r="P51" s="37">
        <f t="shared" si="43"/>
        <v>40</v>
      </c>
    </row>
    <row r="52" spans="1:16">
      <c r="A52" s="16">
        <v>313321</v>
      </c>
      <c r="B52" s="17" t="s">
        <v>32</v>
      </c>
      <c r="C52" s="13">
        <v>72300</v>
      </c>
      <c r="D52" s="13">
        <v>-1283</v>
      </c>
      <c r="E52" s="20">
        <f t="shared" si="40"/>
        <v>71017</v>
      </c>
      <c r="F52" s="13"/>
      <c r="G52" s="13"/>
      <c r="H52" s="20">
        <f t="shared" si="41"/>
        <v>0</v>
      </c>
      <c r="I52" s="16">
        <v>313321</v>
      </c>
      <c r="J52" s="17" t="s">
        <v>32</v>
      </c>
      <c r="K52" s="13">
        <v>71900</v>
      </c>
      <c r="L52" s="13">
        <v>-1160</v>
      </c>
      <c r="M52" s="37">
        <f t="shared" si="42"/>
        <v>70740</v>
      </c>
      <c r="N52" s="13">
        <v>400</v>
      </c>
      <c r="O52" s="13">
        <v>-123</v>
      </c>
      <c r="P52" s="37">
        <f t="shared" si="43"/>
        <v>277</v>
      </c>
    </row>
    <row r="53" spans="1:16">
      <c r="A53" s="18">
        <v>313</v>
      </c>
      <c r="B53" s="19" t="s">
        <v>33</v>
      </c>
      <c r="C53" s="20">
        <f>C50+C51+C52</f>
        <v>725000</v>
      </c>
      <c r="D53" s="20">
        <f t="shared" ref="D53:E53" si="52">D50+D51+D52</f>
        <v>-7303</v>
      </c>
      <c r="E53" s="20">
        <f t="shared" si="52"/>
        <v>717697</v>
      </c>
      <c r="F53" s="20">
        <f t="shared" ref="F53:H53" si="53">F50+F51+F52</f>
        <v>0</v>
      </c>
      <c r="G53" s="20">
        <f t="shared" si="53"/>
        <v>0</v>
      </c>
      <c r="H53" s="20">
        <f t="shared" si="53"/>
        <v>0</v>
      </c>
      <c r="I53" s="18">
        <v>313</v>
      </c>
      <c r="J53" s="19" t="s">
        <v>33</v>
      </c>
      <c r="K53" s="20">
        <f>SUM(K50:K52)</f>
        <v>721000</v>
      </c>
      <c r="L53" s="20">
        <f t="shared" ref="L53:M53" si="54">SUM(L50:L52)</f>
        <v>-4820</v>
      </c>
      <c r="M53" s="20">
        <f t="shared" si="54"/>
        <v>716180</v>
      </c>
      <c r="N53" s="20">
        <f t="shared" ref="N53:P53" si="55">SUM(N50:N52)</f>
        <v>4000</v>
      </c>
      <c r="O53" s="20">
        <f t="shared" si="55"/>
        <v>-2483</v>
      </c>
      <c r="P53" s="20">
        <f t="shared" si="55"/>
        <v>1517</v>
      </c>
    </row>
    <row r="54" spans="1:16" s="2" customFormat="1">
      <c r="A54" s="18">
        <v>31</v>
      </c>
      <c r="B54" s="19" t="s">
        <v>34</v>
      </c>
      <c r="C54" s="20">
        <f>C43+C49+C53</f>
        <v>5143000</v>
      </c>
      <c r="D54" s="20">
        <f t="shared" ref="D54:E54" si="56">D43+D49+D53</f>
        <v>-22803</v>
      </c>
      <c r="E54" s="20">
        <f t="shared" si="56"/>
        <v>5120197</v>
      </c>
      <c r="F54" s="20">
        <f t="shared" ref="F54:H54" si="57">F43+F49+F53</f>
        <v>0</v>
      </c>
      <c r="G54" s="20">
        <f t="shared" si="57"/>
        <v>0</v>
      </c>
      <c r="H54" s="20">
        <f t="shared" si="57"/>
        <v>0</v>
      </c>
      <c r="I54" s="18">
        <v>31</v>
      </c>
      <c r="J54" s="19" t="s">
        <v>34</v>
      </c>
      <c r="K54" s="20">
        <f>K43+K49+K53</f>
        <v>5133000</v>
      </c>
      <c r="L54" s="20">
        <f t="shared" ref="L54:M54" si="58">L43+L49+L53</f>
        <v>-21820</v>
      </c>
      <c r="M54" s="20">
        <f t="shared" si="58"/>
        <v>5111180</v>
      </c>
      <c r="N54" s="20">
        <f t="shared" ref="N54:P54" si="59">N43+N49+N53</f>
        <v>10000</v>
      </c>
      <c r="O54" s="20">
        <f t="shared" si="59"/>
        <v>-983</v>
      </c>
      <c r="P54" s="20">
        <f t="shared" si="59"/>
        <v>9017</v>
      </c>
    </row>
    <row r="55" spans="1:16" s="24" customFormat="1">
      <c r="A55" s="23">
        <v>321111</v>
      </c>
      <c r="B55" s="17" t="s">
        <v>35</v>
      </c>
      <c r="C55" s="13">
        <v>21000</v>
      </c>
      <c r="D55" s="13">
        <v>5000</v>
      </c>
      <c r="E55" s="20">
        <v>27700</v>
      </c>
      <c r="F55" s="13">
        <v>17000</v>
      </c>
      <c r="G55" s="13">
        <v>5700</v>
      </c>
      <c r="H55" s="20">
        <f t="shared" si="41"/>
        <v>22700</v>
      </c>
      <c r="I55" s="23">
        <v>321111</v>
      </c>
      <c r="J55" s="17" t="s">
        <v>35</v>
      </c>
      <c r="K55" s="13"/>
      <c r="L55" s="13">
        <v>612</v>
      </c>
      <c r="M55" s="37">
        <f t="shared" si="42"/>
        <v>612</v>
      </c>
      <c r="N55" s="13">
        <v>4000</v>
      </c>
      <c r="O55" s="13">
        <v>388</v>
      </c>
      <c r="P55" s="37">
        <f t="shared" si="43"/>
        <v>4388</v>
      </c>
    </row>
    <row r="56" spans="1:16">
      <c r="A56" s="16">
        <v>321121</v>
      </c>
      <c r="B56" s="17" t="s">
        <v>36</v>
      </c>
      <c r="C56" s="13">
        <v>2000</v>
      </c>
      <c r="D56" s="13">
        <v>7000</v>
      </c>
      <c r="E56" s="20">
        <f t="shared" si="40"/>
        <v>9000</v>
      </c>
      <c r="F56" s="13"/>
      <c r="G56" s="13"/>
      <c r="H56" s="20">
        <f t="shared" si="41"/>
        <v>0</v>
      </c>
      <c r="I56" s="16">
        <v>321121</v>
      </c>
      <c r="J56" s="17" t="s">
        <v>36</v>
      </c>
      <c r="K56" s="20"/>
      <c r="L56" s="20"/>
      <c r="M56" s="37">
        <f t="shared" si="42"/>
        <v>0</v>
      </c>
      <c r="N56" s="13">
        <v>2000</v>
      </c>
      <c r="O56" s="13">
        <v>7000</v>
      </c>
      <c r="P56" s="37">
        <f t="shared" si="43"/>
        <v>9000</v>
      </c>
    </row>
    <row r="57" spans="1:16">
      <c r="A57" s="16">
        <v>321131</v>
      </c>
      <c r="B57" s="17" t="s">
        <v>37</v>
      </c>
      <c r="C57" s="13">
        <v>10000</v>
      </c>
      <c r="D57" s="13">
        <v>2100</v>
      </c>
      <c r="E57" s="20">
        <f t="shared" si="40"/>
        <v>12100</v>
      </c>
      <c r="F57" s="13">
        <v>10000</v>
      </c>
      <c r="G57" s="13"/>
      <c r="H57" s="20">
        <f t="shared" si="41"/>
        <v>10000</v>
      </c>
      <c r="I57" s="16">
        <v>321131</v>
      </c>
      <c r="J57" s="17" t="s">
        <v>37</v>
      </c>
      <c r="K57" s="13"/>
      <c r="L57" s="13"/>
      <c r="M57" s="37">
        <f t="shared" si="42"/>
        <v>0</v>
      </c>
      <c r="N57" s="13"/>
      <c r="O57" s="13">
        <v>2100</v>
      </c>
      <c r="P57" s="37">
        <f t="shared" si="43"/>
        <v>2100</v>
      </c>
    </row>
    <row r="58" spans="1:16" s="24" customFormat="1">
      <c r="A58" s="23">
        <v>321141</v>
      </c>
      <c r="B58" s="17" t="s">
        <v>38</v>
      </c>
      <c r="C58" s="13"/>
      <c r="D58" s="13"/>
      <c r="E58" s="20">
        <f t="shared" si="40"/>
        <v>0</v>
      </c>
      <c r="F58" s="13"/>
      <c r="G58" s="13"/>
      <c r="H58" s="20">
        <f t="shared" si="41"/>
        <v>0</v>
      </c>
      <c r="I58" s="23">
        <v>321141</v>
      </c>
      <c r="J58" s="17" t="s">
        <v>38</v>
      </c>
      <c r="K58" s="13"/>
      <c r="L58" s="13"/>
      <c r="M58" s="37">
        <f t="shared" si="42"/>
        <v>0</v>
      </c>
      <c r="N58" s="13"/>
      <c r="O58" s="13"/>
      <c r="P58" s="37">
        <f t="shared" si="43"/>
        <v>0</v>
      </c>
    </row>
    <row r="59" spans="1:16" s="24" customFormat="1">
      <c r="A59" s="23">
        <v>321151</v>
      </c>
      <c r="B59" s="17" t="s">
        <v>39</v>
      </c>
      <c r="C59" s="13">
        <v>10000</v>
      </c>
      <c r="D59" s="13">
        <v>4000</v>
      </c>
      <c r="E59" s="20">
        <v>12300</v>
      </c>
      <c r="F59" s="13">
        <v>8000</v>
      </c>
      <c r="G59" s="13">
        <v>1300</v>
      </c>
      <c r="H59" s="20">
        <f t="shared" si="41"/>
        <v>9300</v>
      </c>
      <c r="I59" s="23">
        <v>321151</v>
      </c>
      <c r="J59" s="17" t="s">
        <v>39</v>
      </c>
      <c r="K59" s="13"/>
      <c r="L59" s="13">
        <v>208</v>
      </c>
      <c r="M59" s="37">
        <f t="shared" si="42"/>
        <v>208</v>
      </c>
      <c r="N59" s="13">
        <v>2000</v>
      </c>
      <c r="O59" s="13">
        <v>792</v>
      </c>
      <c r="P59" s="37">
        <f t="shared" si="43"/>
        <v>2792</v>
      </c>
    </row>
    <row r="60" spans="1:16">
      <c r="A60" s="16">
        <v>321161</v>
      </c>
      <c r="B60" s="17" t="s">
        <v>40</v>
      </c>
      <c r="C60" s="13"/>
      <c r="D60" s="13"/>
      <c r="E60" s="20">
        <f t="shared" si="40"/>
        <v>0</v>
      </c>
      <c r="F60" s="13"/>
      <c r="G60" s="13"/>
      <c r="H60" s="20">
        <f t="shared" si="41"/>
        <v>0</v>
      </c>
      <c r="I60" s="16">
        <v>321161</v>
      </c>
      <c r="J60" s="17" t="s">
        <v>40</v>
      </c>
      <c r="K60" s="20"/>
      <c r="L60" s="20"/>
      <c r="M60" s="37">
        <f t="shared" si="42"/>
        <v>0</v>
      </c>
      <c r="N60" s="20"/>
      <c r="O60" s="20"/>
      <c r="P60" s="37">
        <f t="shared" si="43"/>
        <v>0</v>
      </c>
    </row>
    <row r="61" spans="1:16" s="2" customFormat="1">
      <c r="A61" s="18">
        <v>3211</v>
      </c>
      <c r="B61" s="19" t="s">
        <v>41</v>
      </c>
      <c r="C61" s="20">
        <f>SUM(C55:C60)</f>
        <v>43000</v>
      </c>
      <c r="D61" s="20">
        <f t="shared" ref="D61:E61" si="60">SUM(D55:D60)</f>
        <v>18100</v>
      </c>
      <c r="E61" s="20">
        <f t="shared" si="60"/>
        <v>61100</v>
      </c>
      <c r="F61" s="20">
        <f t="shared" ref="F61:H61" si="61">SUM(F55:F60)</f>
        <v>35000</v>
      </c>
      <c r="G61" s="20">
        <f t="shared" si="61"/>
        <v>7000</v>
      </c>
      <c r="H61" s="20">
        <f t="shared" si="61"/>
        <v>42000</v>
      </c>
      <c r="I61" s="18">
        <v>3211</v>
      </c>
      <c r="J61" s="19" t="s">
        <v>41</v>
      </c>
      <c r="K61" s="20">
        <f>SUM(K55:K60)</f>
        <v>0</v>
      </c>
      <c r="L61" s="20">
        <f t="shared" ref="L61:M61" si="62">SUM(L55:L60)</f>
        <v>820</v>
      </c>
      <c r="M61" s="20">
        <f t="shared" si="62"/>
        <v>820</v>
      </c>
      <c r="N61" s="20">
        <f t="shared" ref="N61:P61" si="63">SUM(N55:N60)</f>
        <v>8000</v>
      </c>
      <c r="O61" s="20">
        <f t="shared" si="63"/>
        <v>10280</v>
      </c>
      <c r="P61" s="20">
        <f t="shared" si="63"/>
        <v>18280</v>
      </c>
    </row>
    <row r="62" spans="1:16">
      <c r="A62" s="16">
        <v>321211</v>
      </c>
      <c r="B62" s="17" t="s">
        <v>42</v>
      </c>
      <c r="C62" s="13">
        <v>63000</v>
      </c>
      <c r="D62" s="13"/>
      <c r="E62" s="20">
        <f t="shared" si="40"/>
        <v>63000</v>
      </c>
      <c r="F62" s="13">
        <v>63000</v>
      </c>
      <c r="G62" s="13"/>
      <c r="H62" s="20">
        <f t="shared" si="41"/>
        <v>63000</v>
      </c>
      <c r="I62" s="16">
        <v>321211</v>
      </c>
      <c r="J62" s="17" t="s">
        <v>42</v>
      </c>
      <c r="K62" s="13"/>
      <c r="L62" s="13"/>
      <c r="M62" s="37">
        <f t="shared" si="42"/>
        <v>0</v>
      </c>
      <c r="N62" s="13"/>
      <c r="O62" s="13"/>
      <c r="P62" s="37">
        <f t="shared" si="43"/>
        <v>0</v>
      </c>
    </row>
    <row r="63" spans="1:16" s="2" customFormat="1">
      <c r="A63" s="18">
        <v>3212</v>
      </c>
      <c r="B63" s="19" t="s">
        <v>43</v>
      </c>
      <c r="C63" s="20">
        <f>C62</f>
        <v>63000</v>
      </c>
      <c r="D63" s="20">
        <f t="shared" ref="D63:E63" si="64">D62</f>
        <v>0</v>
      </c>
      <c r="E63" s="20">
        <f t="shared" si="64"/>
        <v>63000</v>
      </c>
      <c r="F63" s="20">
        <f t="shared" ref="F63:H63" si="65">F62</f>
        <v>63000</v>
      </c>
      <c r="G63" s="20">
        <f t="shared" si="65"/>
        <v>0</v>
      </c>
      <c r="H63" s="20">
        <f t="shared" si="65"/>
        <v>63000</v>
      </c>
      <c r="I63" s="18">
        <v>3212</v>
      </c>
      <c r="J63" s="19" t="s">
        <v>43</v>
      </c>
      <c r="K63" s="13">
        <f>K62</f>
        <v>0</v>
      </c>
      <c r="L63" s="13">
        <f t="shared" ref="L63:M63" si="66">L62</f>
        <v>0</v>
      </c>
      <c r="M63" s="13">
        <f t="shared" si="66"/>
        <v>0</v>
      </c>
      <c r="N63" s="13">
        <f t="shared" ref="N63:P63" si="67">N62</f>
        <v>0</v>
      </c>
      <c r="O63" s="13">
        <f t="shared" si="67"/>
        <v>0</v>
      </c>
      <c r="P63" s="13">
        <f t="shared" si="67"/>
        <v>0</v>
      </c>
    </row>
    <row r="64" spans="1:16">
      <c r="A64" s="4">
        <v>321311</v>
      </c>
      <c r="B64" s="6" t="s">
        <v>44</v>
      </c>
      <c r="C64" s="9">
        <v>9000</v>
      </c>
      <c r="D64" s="9">
        <v>-4000</v>
      </c>
      <c r="E64" s="20">
        <f t="shared" si="40"/>
        <v>5000</v>
      </c>
      <c r="F64" s="13">
        <v>9000</v>
      </c>
      <c r="G64" s="9">
        <v>-4000</v>
      </c>
      <c r="H64" s="20">
        <f t="shared" si="41"/>
        <v>5000</v>
      </c>
      <c r="I64" s="4">
        <v>321311</v>
      </c>
      <c r="J64" s="6" t="s">
        <v>44</v>
      </c>
      <c r="K64" s="13"/>
      <c r="L64" s="13"/>
      <c r="M64" s="37">
        <f t="shared" si="42"/>
        <v>0</v>
      </c>
      <c r="N64" s="13"/>
      <c r="O64" s="13"/>
      <c r="P64" s="37">
        <f t="shared" si="43"/>
        <v>0</v>
      </c>
    </row>
    <row r="65" spans="1:16">
      <c r="A65" s="16">
        <v>321321</v>
      </c>
      <c r="B65" s="17" t="s">
        <v>45</v>
      </c>
      <c r="C65" s="13">
        <v>4000</v>
      </c>
      <c r="D65" s="13">
        <v>-3000</v>
      </c>
      <c r="E65" s="20">
        <f t="shared" si="40"/>
        <v>1000</v>
      </c>
      <c r="F65" s="13">
        <v>4000</v>
      </c>
      <c r="G65" s="13">
        <v>-3000</v>
      </c>
      <c r="H65" s="20">
        <f t="shared" si="41"/>
        <v>1000</v>
      </c>
      <c r="I65" s="16">
        <v>321321</v>
      </c>
      <c r="J65" s="17" t="s">
        <v>45</v>
      </c>
      <c r="K65" s="13"/>
      <c r="L65" s="13"/>
      <c r="M65" s="37">
        <f t="shared" si="42"/>
        <v>0</v>
      </c>
      <c r="N65" s="13"/>
      <c r="O65" s="13"/>
      <c r="P65" s="37">
        <f t="shared" si="43"/>
        <v>0</v>
      </c>
    </row>
    <row r="66" spans="1:16">
      <c r="A66" s="18">
        <v>3213</v>
      </c>
      <c r="B66" s="19" t="s">
        <v>46</v>
      </c>
      <c r="C66" s="20">
        <f>C64+C65</f>
        <v>13000</v>
      </c>
      <c r="D66" s="20">
        <f t="shared" ref="D66:E66" si="68">D64+D65</f>
        <v>-7000</v>
      </c>
      <c r="E66" s="20">
        <f t="shared" si="68"/>
        <v>6000</v>
      </c>
      <c r="F66" s="20">
        <f t="shared" ref="F66:H66" si="69">F64+F65</f>
        <v>13000</v>
      </c>
      <c r="G66" s="20">
        <f t="shared" si="69"/>
        <v>-7000</v>
      </c>
      <c r="H66" s="20">
        <f t="shared" si="69"/>
        <v>6000</v>
      </c>
      <c r="I66" s="18">
        <v>3213</v>
      </c>
      <c r="J66" s="19" t="s">
        <v>46</v>
      </c>
      <c r="K66" s="20">
        <f>K64+K65</f>
        <v>0</v>
      </c>
      <c r="L66" s="20">
        <f t="shared" ref="L66:M66" si="70">L64+L65</f>
        <v>0</v>
      </c>
      <c r="M66" s="20">
        <f t="shared" si="70"/>
        <v>0</v>
      </c>
      <c r="N66" s="20">
        <f t="shared" ref="N66:P66" si="71">N64+N65</f>
        <v>0</v>
      </c>
      <c r="O66" s="20">
        <f t="shared" si="71"/>
        <v>0</v>
      </c>
      <c r="P66" s="20">
        <f t="shared" si="71"/>
        <v>0</v>
      </c>
    </row>
    <row r="67" spans="1:16">
      <c r="A67" s="46" t="str">
        <f>A1</f>
        <v>MEDICINSKA ŠKOLA BJELOVAR</v>
      </c>
      <c r="B67" s="46"/>
      <c r="C67" s="46"/>
      <c r="D67" s="46"/>
      <c r="I67" s="46" t="str">
        <f>A1</f>
        <v>MEDICINSKA ŠKOLA BJELOVAR</v>
      </c>
      <c r="J67" s="46"/>
      <c r="K67" s="46"/>
      <c r="L67" s="46"/>
      <c r="M67" s="35"/>
      <c r="N67" s="8"/>
      <c r="O67" s="12"/>
      <c r="P67" s="35"/>
    </row>
    <row r="68" spans="1:16">
      <c r="A68" s="47" t="s">
        <v>20</v>
      </c>
      <c r="B68" s="47"/>
      <c r="C68" s="47"/>
      <c r="D68" s="47"/>
      <c r="H68" s="30" t="s">
        <v>158</v>
      </c>
      <c r="I68" s="47" t="s">
        <v>20</v>
      </c>
      <c r="J68" s="47"/>
      <c r="K68" s="47"/>
      <c r="L68" s="47"/>
      <c r="M68" s="35"/>
      <c r="N68" s="8"/>
      <c r="O68" s="12"/>
      <c r="P68" s="29" t="str">
        <f>H68</f>
        <v>str. 3</v>
      </c>
    </row>
    <row r="69" spans="1:16">
      <c r="A69" s="22"/>
      <c r="B69" s="45" t="str">
        <f>B3</f>
        <v>REBALANS PLANA PRIHODA I RASHODA ZA 2017. GODINU</v>
      </c>
      <c r="C69" s="45"/>
      <c r="D69" s="45"/>
      <c r="E69" s="45"/>
      <c r="F69" s="45"/>
      <c r="G69" s="45"/>
      <c r="H69" s="45"/>
      <c r="I69" s="25"/>
      <c r="J69" s="45" t="str">
        <f>B3</f>
        <v>REBALANS PLANA PRIHODA I RASHODA ZA 2017. GODINU</v>
      </c>
      <c r="K69" s="45"/>
      <c r="L69" s="45"/>
      <c r="M69" s="45"/>
      <c r="N69" s="45"/>
      <c r="O69" s="45"/>
      <c r="P69" s="45"/>
    </row>
    <row r="70" spans="1:16">
      <c r="I70" s="1"/>
      <c r="J70" s="3"/>
      <c r="K70" s="8"/>
      <c r="L70" s="8"/>
      <c r="M70" s="35"/>
      <c r="N70" s="8"/>
      <c r="O70" s="12"/>
      <c r="P70" s="35"/>
    </row>
    <row r="71" spans="1:16" ht="15" customHeight="1">
      <c r="A71" s="4"/>
      <c r="B71" s="10"/>
      <c r="C71" s="39" t="str">
        <f>C5</f>
        <v xml:space="preserve">P L A N   U K U P N O </v>
      </c>
      <c r="D71" s="40"/>
      <c r="E71" s="41"/>
      <c r="F71" s="39" t="str">
        <f>F5</f>
        <v>Ž U P A N I J A</v>
      </c>
      <c r="G71" s="40"/>
      <c r="H71" s="41"/>
      <c r="I71" s="4"/>
      <c r="J71" s="10"/>
      <c r="K71" s="48" t="s">
        <v>163</v>
      </c>
      <c r="L71" s="49"/>
      <c r="M71" s="50"/>
      <c r="N71" s="48" t="s">
        <v>170</v>
      </c>
      <c r="O71" s="49"/>
      <c r="P71" s="50"/>
    </row>
    <row r="72" spans="1:16" ht="15.75">
      <c r="A72" s="7" t="s">
        <v>7</v>
      </c>
      <c r="B72" s="11" t="s">
        <v>8</v>
      </c>
      <c r="C72" s="42" t="str">
        <f>C6</f>
        <v>2 0 1 7.</v>
      </c>
      <c r="D72" s="43"/>
      <c r="E72" s="44"/>
      <c r="F72" s="42" t="str">
        <f>C6</f>
        <v>2 0 1 7.</v>
      </c>
      <c r="G72" s="43"/>
      <c r="H72" s="44"/>
      <c r="I72" s="7" t="s">
        <v>7</v>
      </c>
      <c r="J72" s="11" t="s">
        <v>8</v>
      </c>
      <c r="K72" s="42" t="str">
        <f>C6</f>
        <v>2 0 1 7.</v>
      </c>
      <c r="L72" s="51"/>
      <c r="M72" s="52"/>
      <c r="N72" s="42" t="str">
        <f>C6</f>
        <v>2 0 1 7.</v>
      </c>
      <c r="O72" s="43"/>
      <c r="P72" s="44"/>
    </row>
    <row r="73" spans="1:16">
      <c r="A73" s="5"/>
      <c r="B73" s="14"/>
      <c r="C73" s="15" t="s">
        <v>166</v>
      </c>
      <c r="D73" s="15" t="s">
        <v>167</v>
      </c>
      <c r="E73" s="33" t="s">
        <v>166</v>
      </c>
      <c r="F73" s="15" t="s">
        <v>166</v>
      </c>
      <c r="G73" s="15" t="s">
        <v>167</v>
      </c>
      <c r="H73" s="33" t="s">
        <v>166</v>
      </c>
      <c r="I73" s="5"/>
      <c r="J73" s="14"/>
      <c r="K73" s="32" t="s">
        <v>166</v>
      </c>
      <c r="L73" s="32" t="s">
        <v>167</v>
      </c>
      <c r="M73" s="34" t="s">
        <v>166</v>
      </c>
      <c r="N73" s="32" t="s">
        <v>166</v>
      </c>
      <c r="O73" s="32" t="s">
        <v>167</v>
      </c>
      <c r="P73" s="34" t="s">
        <v>166</v>
      </c>
    </row>
    <row r="74" spans="1:16" s="2" customFormat="1">
      <c r="A74" s="18">
        <v>3214</v>
      </c>
      <c r="B74" s="19" t="s">
        <v>47</v>
      </c>
      <c r="C74" s="20">
        <v>3000</v>
      </c>
      <c r="D74" s="20">
        <v>0</v>
      </c>
      <c r="E74" s="20">
        <v>3000</v>
      </c>
      <c r="F74" s="20">
        <v>3000</v>
      </c>
      <c r="G74" s="20"/>
      <c r="H74" s="20">
        <f>F74+G74</f>
        <v>3000</v>
      </c>
      <c r="I74" s="18">
        <v>3214</v>
      </c>
      <c r="J74" s="19" t="s">
        <v>47</v>
      </c>
      <c r="K74" s="13">
        <v>0</v>
      </c>
      <c r="L74" s="13">
        <v>0</v>
      </c>
      <c r="M74" s="13">
        <v>0</v>
      </c>
      <c r="N74" s="13">
        <v>0</v>
      </c>
      <c r="O74" s="13"/>
      <c r="P74" s="13">
        <f>N74+O74</f>
        <v>0</v>
      </c>
    </row>
    <row r="75" spans="1:16">
      <c r="A75" s="18">
        <v>321</v>
      </c>
      <c r="B75" s="19" t="s">
        <v>48</v>
      </c>
      <c r="C75" s="20">
        <f t="shared" ref="C75:H75" si="72">C61+C63+C66+C74</f>
        <v>122000</v>
      </c>
      <c r="D75" s="20">
        <f t="shared" si="72"/>
        <v>11100</v>
      </c>
      <c r="E75" s="20">
        <f t="shared" si="72"/>
        <v>133100</v>
      </c>
      <c r="F75" s="20">
        <f t="shared" si="72"/>
        <v>114000</v>
      </c>
      <c r="G75" s="20">
        <f t="shared" si="72"/>
        <v>0</v>
      </c>
      <c r="H75" s="20">
        <f t="shared" si="72"/>
        <v>114000</v>
      </c>
      <c r="I75" s="18">
        <v>321</v>
      </c>
      <c r="J75" s="19" t="s">
        <v>48</v>
      </c>
      <c r="K75" s="20">
        <f t="shared" ref="K75:P75" si="73">K61+K63+K66+K74</f>
        <v>0</v>
      </c>
      <c r="L75" s="20">
        <f t="shared" si="73"/>
        <v>820</v>
      </c>
      <c r="M75" s="20">
        <f t="shared" si="73"/>
        <v>820</v>
      </c>
      <c r="N75" s="20">
        <f t="shared" si="73"/>
        <v>8000</v>
      </c>
      <c r="O75" s="20">
        <f t="shared" si="73"/>
        <v>10280</v>
      </c>
      <c r="P75" s="20">
        <f t="shared" si="73"/>
        <v>18280</v>
      </c>
    </row>
    <row r="76" spans="1:16">
      <c r="A76" s="16">
        <v>322111</v>
      </c>
      <c r="B76" s="17" t="s">
        <v>49</v>
      </c>
      <c r="C76" s="13">
        <v>25000</v>
      </c>
      <c r="D76" s="13">
        <v>16000</v>
      </c>
      <c r="E76" s="20">
        <f t="shared" ref="E76:E98" si="74">C76+D76</f>
        <v>41000</v>
      </c>
      <c r="F76" s="13">
        <v>25000</v>
      </c>
      <c r="G76" s="13">
        <v>17000</v>
      </c>
      <c r="H76" s="20">
        <f t="shared" ref="H76:H98" si="75">F76+G76</f>
        <v>42000</v>
      </c>
      <c r="I76" s="16">
        <v>322111</v>
      </c>
      <c r="J76" s="17" t="s">
        <v>49</v>
      </c>
      <c r="K76" s="13"/>
      <c r="L76" s="13"/>
      <c r="M76" s="37">
        <f t="shared" ref="M76:M98" si="76">K76+L76</f>
        <v>0</v>
      </c>
      <c r="N76" s="13"/>
      <c r="O76" s="13"/>
      <c r="P76" s="37">
        <f t="shared" ref="P76:P98" si="77">N76+O76</f>
        <v>0</v>
      </c>
    </row>
    <row r="77" spans="1:16">
      <c r="A77" s="23">
        <v>322121</v>
      </c>
      <c r="B77" s="17" t="s">
        <v>50</v>
      </c>
      <c r="C77" s="13">
        <v>3000</v>
      </c>
      <c r="D77" s="13">
        <v>3500</v>
      </c>
      <c r="E77" s="20">
        <f t="shared" si="74"/>
        <v>6500</v>
      </c>
      <c r="F77" s="13">
        <v>3000</v>
      </c>
      <c r="G77" s="13">
        <v>3500</v>
      </c>
      <c r="H77" s="20">
        <f t="shared" si="75"/>
        <v>6500</v>
      </c>
      <c r="I77" s="23">
        <v>322121</v>
      </c>
      <c r="J77" s="17" t="s">
        <v>50</v>
      </c>
      <c r="K77" s="20"/>
      <c r="L77" s="20"/>
      <c r="M77" s="37">
        <f t="shared" si="76"/>
        <v>0</v>
      </c>
      <c r="N77" s="13"/>
      <c r="O77" s="20"/>
      <c r="P77" s="37">
        <f t="shared" si="77"/>
        <v>0</v>
      </c>
    </row>
    <row r="78" spans="1:16">
      <c r="A78" s="16">
        <v>322141</v>
      </c>
      <c r="B78" s="17" t="s">
        <v>51</v>
      </c>
      <c r="C78" s="13">
        <v>23000</v>
      </c>
      <c r="D78" s="13">
        <v>-3500</v>
      </c>
      <c r="E78" s="20">
        <f t="shared" si="74"/>
        <v>19500</v>
      </c>
      <c r="F78" s="13">
        <v>23000</v>
      </c>
      <c r="G78" s="13">
        <v>-3500</v>
      </c>
      <c r="H78" s="20">
        <f t="shared" si="75"/>
        <v>19500</v>
      </c>
      <c r="I78" s="16">
        <v>322141</v>
      </c>
      <c r="J78" s="17" t="s">
        <v>51</v>
      </c>
      <c r="K78" s="13"/>
      <c r="L78" s="13"/>
      <c r="M78" s="37">
        <f t="shared" si="76"/>
        <v>0</v>
      </c>
      <c r="N78" s="13"/>
      <c r="O78" s="13"/>
      <c r="P78" s="37">
        <f t="shared" si="77"/>
        <v>0</v>
      </c>
    </row>
    <row r="79" spans="1:16">
      <c r="A79" s="23">
        <v>322161</v>
      </c>
      <c r="B79" s="17" t="s">
        <v>52</v>
      </c>
      <c r="C79" s="13">
        <v>22000</v>
      </c>
      <c r="D79" s="13">
        <v>-1500</v>
      </c>
      <c r="E79" s="20">
        <f t="shared" si="74"/>
        <v>20500</v>
      </c>
      <c r="F79" s="13">
        <v>22000</v>
      </c>
      <c r="G79" s="13">
        <v>-2500</v>
      </c>
      <c r="H79" s="20">
        <f t="shared" si="75"/>
        <v>19500</v>
      </c>
      <c r="I79" s="23">
        <v>322161</v>
      </c>
      <c r="J79" s="17" t="s">
        <v>52</v>
      </c>
      <c r="K79" s="20"/>
      <c r="L79" s="20"/>
      <c r="M79" s="37">
        <f t="shared" si="76"/>
        <v>0</v>
      </c>
      <c r="N79" s="20"/>
      <c r="O79" s="13"/>
      <c r="P79" s="37">
        <f t="shared" si="77"/>
        <v>0</v>
      </c>
    </row>
    <row r="80" spans="1:16">
      <c r="A80" s="16">
        <v>322191</v>
      </c>
      <c r="B80" s="17" t="s">
        <v>53</v>
      </c>
      <c r="C80" s="13">
        <v>73000</v>
      </c>
      <c r="D80" s="13">
        <v>-4000</v>
      </c>
      <c r="E80" s="20">
        <f t="shared" si="74"/>
        <v>69000</v>
      </c>
      <c r="F80" s="13">
        <v>51000</v>
      </c>
      <c r="G80" s="13">
        <v>-7600</v>
      </c>
      <c r="H80" s="20">
        <f t="shared" si="75"/>
        <v>43400</v>
      </c>
      <c r="I80" s="16">
        <v>322191</v>
      </c>
      <c r="J80" s="17" t="s">
        <v>53</v>
      </c>
      <c r="K80" s="13"/>
      <c r="L80" s="13">
        <v>500</v>
      </c>
      <c r="M80" s="37">
        <f t="shared" si="76"/>
        <v>500</v>
      </c>
      <c r="N80" s="13">
        <v>22000</v>
      </c>
      <c r="O80" s="13">
        <v>3100</v>
      </c>
      <c r="P80" s="37">
        <f t="shared" si="77"/>
        <v>25100</v>
      </c>
    </row>
    <row r="81" spans="1:16">
      <c r="A81" s="18">
        <v>3221</v>
      </c>
      <c r="B81" s="19" t="s">
        <v>54</v>
      </c>
      <c r="C81" s="20">
        <f>SUM(C76:C80)</f>
        <v>146000</v>
      </c>
      <c r="D81" s="20">
        <f t="shared" ref="D81:E81" si="78">SUM(D76:D80)</f>
        <v>10500</v>
      </c>
      <c r="E81" s="20">
        <f t="shared" si="78"/>
        <v>156500</v>
      </c>
      <c r="F81" s="20">
        <f t="shared" ref="F81:H81" si="79">SUM(F76:F80)</f>
        <v>124000</v>
      </c>
      <c r="G81" s="20">
        <f t="shared" si="79"/>
        <v>6900</v>
      </c>
      <c r="H81" s="20">
        <f t="shared" si="79"/>
        <v>130900</v>
      </c>
      <c r="I81" s="18">
        <v>3221</v>
      </c>
      <c r="J81" s="19" t="s">
        <v>54</v>
      </c>
      <c r="K81" s="20">
        <f>SUM(K76:K80)</f>
        <v>0</v>
      </c>
      <c r="L81" s="20">
        <f t="shared" ref="L81:M81" si="80">SUM(L76:L80)</f>
        <v>500</v>
      </c>
      <c r="M81" s="20">
        <f t="shared" si="80"/>
        <v>500</v>
      </c>
      <c r="N81" s="20">
        <f t="shared" ref="N81:P81" si="81">SUM(N76:N80)</f>
        <v>22000</v>
      </c>
      <c r="O81" s="20">
        <f t="shared" si="81"/>
        <v>3100</v>
      </c>
      <c r="P81" s="20">
        <f t="shared" si="81"/>
        <v>25100</v>
      </c>
    </row>
    <row r="82" spans="1:16">
      <c r="A82" s="18">
        <v>32224</v>
      </c>
      <c r="B82" s="19" t="s">
        <v>176</v>
      </c>
      <c r="C82" s="20"/>
      <c r="D82" s="20">
        <v>8800</v>
      </c>
      <c r="E82" s="20">
        <f>C82+D82</f>
        <v>8800</v>
      </c>
      <c r="F82" s="20"/>
      <c r="G82" s="20"/>
      <c r="H82" s="20">
        <f>F82+G82</f>
        <v>0</v>
      </c>
      <c r="I82" s="18">
        <v>32224</v>
      </c>
      <c r="J82" s="19" t="s">
        <v>176</v>
      </c>
      <c r="K82" s="20"/>
      <c r="L82" s="20"/>
      <c r="M82" s="37">
        <f>K82+L82</f>
        <v>0</v>
      </c>
      <c r="N82" s="20"/>
      <c r="O82" s="20">
        <v>8800</v>
      </c>
      <c r="P82" s="37">
        <f>N82+O82</f>
        <v>8800</v>
      </c>
    </row>
    <row r="83" spans="1:16">
      <c r="A83" s="16">
        <v>322311</v>
      </c>
      <c r="B83" s="17" t="s">
        <v>55</v>
      </c>
      <c r="C83" s="13">
        <v>47000</v>
      </c>
      <c r="D83" s="13">
        <v>-17000</v>
      </c>
      <c r="E83" s="20">
        <f t="shared" si="74"/>
        <v>30000</v>
      </c>
      <c r="F83" s="13">
        <v>47000</v>
      </c>
      <c r="G83" s="13">
        <v>-17000</v>
      </c>
      <c r="H83" s="20">
        <f t="shared" si="75"/>
        <v>30000</v>
      </c>
      <c r="I83" s="16">
        <v>322311</v>
      </c>
      <c r="J83" s="17" t="s">
        <v>55</v>
      </c>
      <c r="K83" s="13"/>
      <c r="L83" s="13"/>
      <c r="M83" s="37">
        <f t="shared" si="76"/>
        <v>0</v>
      </c>
      <c r="N83" s="13"/>
      <c r="O83" s="13"/>
      <c r="P83" s="37">
        <f t="shared" si="77"/>
        <v>0</v>
      </c>
    </row>
    <row r="84" spans="1:16">
      <c r="A84" s="23">
        <v>322331</v>
      </c>
      <c r="B84" s="17" t="s">
        <v>56</v>
      </c>
      <c r="C84" s="13">
        <v>82000</v>
      </c>
      <c r="D84" s="13">
        <v>-17000</v>
      </c>
      <c r="E84" s="20">
        <f t="shared" si="74"/>
        <v>65000</v>
      </c>
      <c r="F84" s="13">
        <v>82000</v>
      </c>
      <c r="G84" s="13">
        <v>-17000</v>
      </c>
      <c r="H84" s="20">
        <f t="shared" si="75"/>
        <v>65000</v>
      </c>
      <c r="I84" s="23">
        <v>322331</v>
      </c>
      <c r="J84" s="17" t="s">
        <v>56</v>
      </c>
      <c r="K84" s="20"/>
      <c r="L84" s="20"/>
      <c r="M84" s="37">
        <f t="shared" si="76"/>
        <v>0</v>
      </c>
      <c r="N84" s="20"/>
      <c r="O84" s="20"/>
      <c r="P84" s="37">
        <f t="shared" si="77"/>
        <v>0</v>
      </c>
    </row>
    <row r="85" spans="1:16">
      <c r="A85" s="16">
        <v>322341</v>
      </c>
      <c r="B85" s="17" t="s">
        <v>57</v>
      </c>
      <c r="C85" s="13">
        <v>1000</v>
      </c>
      <c r="D85" s="13">
        <v>-500</v>
      </c>
      <c r="E85" s="20">
        <f t="shared" si="74"/>
        <v>500</v>
      </c>
      <c r="F85" s="13">
        <v>1000</v>
      </c>
      <c r="G85" s="13">
        <v>-500</v>
      </c>
      <c r="H85" s="20">
        <f t="shared" si="75"/>
        <v>500</v>
      </c>
      <c r="I85" s="16">
        <v>322341</v>
      </c>
      <c r="J85" s="17" t="s">
        <v>57</v>
      </c>
      <c r="K85" s="13"/>
      <c r="L85" s="13"/>
      <c r="M85" s="37">
        <f t="shared" si="76"/>
        <v>0</v>
      </c>
      <c r="N85" s="13"/>
      <c r="O85" s="13"/>
      <c r="P85" s="37">
        <f t="shared" si="77"/>
        <v>0</v>
      </c>
    </row>
    <row r="86" spans="1:16">
      <c r="A86" s="18">
        <v>3223</v>
      </c>
      <c r="B86" s="19" t="s">
        <v>58</v>
      </c>
      <c r="C86" s="20">
        <f>C83+C84+C85</f>
        <v>130000</v>
      </c>
      <c r="D86" s="20">
        <f t="shared" ref="D86:E86" si="82">D83+D84+D85</f>
        <v>-34500</v>
      </c>
      <c r="E86" s="20">
        <f t="shared" si="82"/>
        <v>95500</v>
      </c>
      <c r="F86" s="20">
        <f t="shared" ref="F86:H86" si="83">F83+F84+F85</f>
        <v>130000</v>
      </c>
      <c r="G86" s="20">
        <f t="shared" si="83"/>
        <v>-34500</v>
      </c>
      <c r="H86" s="20">
        <f t="shared" si="83"/>
        <v>95500</v>
      </c>
      <c r="I86" s="18">
        <v>3223</v>
      </c>
      <c r="J86" s="19" t="s">
        <v>58</v>
      </c>
      <c r="K86" s="20">
        <f>SUM(K83:K85)</f>
        <v>0</v>
      </c>
      <c r="L86" s="20">
        <f t="shared" ref="L86:M86" si="84">SUM(L83:L85)</f>
        <v>0</v>
      </c>
      <c r="M86" s="20">
        <f t="shared" si="84"/>
        <v>0</v>
      </c>
      <c r="N86" s="20">
        <f t="shared" ref="N86:P86" si="85">SUM(N83:N85)</f>
        <v>0</v>
      </c>
      <c r="O86" s="20">
        <f t="shared" si="85"/>
        <v>0</v>
      </c>
      <c r="P86" s="20">
        <f t="shared" si="85"/>
        <v>0</v>
      </c>
    </row>
    <row r="87" spans="1:16" s="24" customFormat="1">
      <c r="A87" s="23">
        <v>322411</v>
      </c>
      <c r="B87" s="17" t="s">
        <v>59</v>
      </c>
      <c r="C87" s="13">
        <v>4000</v>
      </c>
      <c r="D87" s="13">
        <v>-2000</v>
      </c>
      <c r="E87" s="20">
        <f t="shared" si="74"/>
        <v>2000</v>
      </c>
      <c r="F87" s="13">
        <v>4000</v>
      </c>
      <c r="G87" s="13">
        <v>-2000</v>
      </c>
      <c r="H87" s="20">
        <f t="shared" si="75"/>
        <v>2000</v>
      </c>
      <c r="I87" s="23">
        <v>322411</v>
      </c>
      <c r="J87" s="17" t="s">
        <v>59</v>
      </c>
      <c r="K87" s="13"/>
      <c r="L87" s="13"/>
      <c r="M87" s="37">
        <f t="shared" si="76"/>
        <v>0</v>
      </c>
      <c r="N87" s="13"/>
      <c r="O87" s="13"/>
      <c r="P87" s="37">
        <f t="shared" si="77"/>
        <v>0</v>
      </c>
    </row>
    <row r="88" spans="1:16">
      <c r="A88" s="23">
        <v>322421</v>
      </c>
      <c r="B88" s="17" t="s">
        <v>175</v>
      </c>
      <c r="C88" s="13">
        <v>30000</v>
      </c>
      <c r="D88" s="13">
        <v>17900</v>
      </c>
      <c r="E88" s="20">
        <f t="shared" si="74"/>
        <v>47900</v>
      </c>
      <c r="F88" s="13">
        <v>30000</v>
      </c>
      <c r="G88" s="13">
        <v>16500</v>
      </c>
      <c r="H88" s="20">
        <f t="shared" si="75"/>
        <v>46500</v>
      </c>
      <c r="I88" s="23">
        <v>322421</v>
      </c>
      <c r="J88" s="17" t="s">
        <v>175</v>
      </c>
      <c r="K88" s="13"/>
      <c r="L88" s="20"/>
      <c r="M88" s="37">
        <f t="shared" si="76"/>
        <v>0</v>
      </c>
      <c r="N88" s="13"/>
      <c r="O88" s="13">
        <v>1400</v>
      </c>
      <c r="P88" s="37">
        <f t="shared" si="77"/>
        <v>1400</v>
      </c>
    </row>
    <row r="89" spans="1:16" s="2" customFormat="1">
      <c r="A89" s="18">
        <v>3224</v>
      </c>
      <c r="B89" s="19" t="s">
        <v>60</v>
      </c>
      <c r="C89" s="20">
        <f>C87+C88</f>
        <v>34000</v>
      </c>
      <c r="D89" s="20">
        <f t="shared" ref="D89:E89" si="86">D87+D88</f>
        <v>15900</v>
      </c>
      <c r="E89" s="20">
        <f t="shared" si="86"/>
        <v>49900</v>
      </c>
      <c r="F89" s="20">
        <f t="shared" ref="F89:H89" si="87">F87+F88</f>
        <v>34000</v>
      </c>
      <c r="G89" s="20">
        <f t="shared" si="87"/>
        <v>14500</v>
      </c>
      <c r="H89" s="20">
        <f t="shared" si="87"/>
        <v>48500</v>
      </c>
      <c r="I89" s="18">
        <v>3224</v>
      </c>
      <c r="J89" s="19" t="s">
        <v>60</v>
      </c>
      <c r="K89" s="20">
        <f>K87+K88</f>
        <v>0</v>
      </c>
      <c r="L89" s="20">
        <f t="shared" ref="L89:M89" si="88">L87+L88</f>
        <v>0</v>
      </c>
      <c r="M89" s="20">
        <f t="shared" si="88"/>
        <v>0</v>
      </c>
      <c r="N89" s="20">
        <f t="shared" ref="N89:P89" si="89">N87+N88</f>
        <v>0</v>
      </c>
      <c r="O89" s="20">
        <f t="shared" si="89"/>
        <v>1400</v>
      </c>
      <c r="P89" s="20">
        <f t="shared" si="89"/>
        <v>1400</v>
      </c>
    </row>
    <row r="90" spans="1:16">
      <c r="A90" s="16">
        <v>322511</v>
      </c>
      <c r="B90" s="17" t="s">
        <v>61</v>
      </c>
      <c r="C90" s="13">
        <v>3000</v>
      </c>
      <c r="D90" s="13">
        <v>1500</v>
      </c>
      <c r="E90" s="20">
        <f t="shared" si="74"/>
        <v>4500</v>
      </c>
      <c r="F90" s="13">
        <v>3000</v>
      </c>
      <c r="G90" s="13">
        <v>1000</v>
      </c>
      <c r="H90" s="20">
        <f t="shared" si="75"/>
        <v>4000</v>
      </c>
      <c r="I90" s="16">
        <v>322511</v>
      </c>
      <c r="J90" s="17" t="s">
        <v>61</v>
      </c>
      <c r="K90" s="13"/>
      <c r="L90" s="13"/>
      <c r="M90" s="37">
        <f t="shared" si="76"/>
        <v>0</v>
      </c>
      <c r="N90" s="13"/>
      <c r="O90" s="13">
        <v>500</v>
      </c>
      <c r="P90" s="37">
        <f t="shared" si="77"/>
        <v>500</v>
      </c>
    </row>
    <row r="91" spans="1:16" s="2" customFormat="1">
      <c r="A91" s="18">
        <v>3225</v>
      </c>
      <c r="B91" s="19" t="s">
        <v>62</v>
      </c>
      <c r="C91" s="20">
        <f>C90</f>
        <v>3000</v>
      </c>
      <c r="D91" s="20">
        <f t="shared" ref="D91:E91" si="90">D90</f>
        <v>1500</v>
      </c>
      <c r="E91" s="20">
        <f t="shared" si="90"/>
        <v>4500</v>
      </c>
      <c r="F91" s="20">
        <f t="shared" ref="F91:H91" si="91">F90</f>
        <v>3000</v>
      </c>
      <c r="G91" s="20">
        <f t="shared" si="91"/>
        <v>1000</v>
      </c>
      <c r="H91" s="20">
        <f t="shared" si="91"/>
        <v>4000</v>
      </c>
      <c r="I91" s="18">
        <v>3225</v>
      </c>
      <c r="J91" s="19" t="s">
        <v>62</v>
      </c>
      <c r="K91" s="13">
        <f>K90</f>
        <v>0</v>
      </c>
      <c r="L91" s="13">
        <f t="shared" ref="L91:M91" si="92">L90</f>
        <v>0</v>
      </c>
      <c r="M91" s="13">
        <f t="shared" si="92"/>
        <v>0</v>
      </c>
      <c r="N91" s="13">
        <f t="shared" ref="N91:P91" si="93">N90</f>
        <v>0</v>
      </c>
      <c r="O91" s="20">
        <f t="shared" si="93"/>
        <v>500</v>
      </c>
      <c r="P91" s="20">
        <f t="shared" si="93"/>
        <v>500</v>
      </c>
    </row>
    <row r="92" spans="1:16">
      <c r="A92" s="23">
        <v>322711</v>
      </c>
      <c r="B92" s="17" t="s">
        <v>63</v>
      </c>
      <c r="C92" s="13">
        <v>7000</v>
      </c>
      <c r="D92" s="13">
        <v>-2000</v>
      </c>
      <c r="E92" s="20">
        <f t="shared" si="74"/>
        <v>5000</v>
      </c>
      <c r="F92" s="13">
        <v>7000</v>
      </c>
      <c r="G92" s="13">
        <v>-2000</v>
      </c>
      <c r="H92" s="20">
        <f t="shared" si="75"/>
        <v>5000</v>
      </c>
      <c r="I92" s="23">
        <v>322711</v>
      </c>
      <c r="J92" s="17" t="s">
        <v>63</v>
      </c>
      <c r="K92" s="20"/>
      <c r="L92" s="20"/>
      <c r="M92" s="37">
        <f t="shared" si="76"/>
        <v>0</v>
      </c>
      <c r="N92" s="20"/>
      <c r="O92" s="20"/>
      <c r="P92" s="37">
        <f t="shared" si="77"/>
        <v>0</v>
      </c>
    </row>
    <row r="93" spans="1:16" s="2" customFormat="1">
      <c r="A93" s="18">
        <v>3227</v>
      </c>
      <c r="B93" s="19" t="s">
        <v>63</v>
      </c>
      <c r="C93" s="20">
        <f>C92</f>
        <v>7000</v>
      </c>
      <c r="D93" s="20">
        <f t="shared" ref="D93:E93" si="94">D92</f>
        <v>-2000</v>
      </c>
      <c r="E93" s="20">
        <f t="shared" si="94"/>
        <v>5000</v>
      </c>
      <c r="F93" s="20">
        <f t="shared" ref="F93:H93" si="95">F92</f>
        <v>7000</v>
      </c>
      <c r="G93" s="20">
        <f t="shared" si="95"/>
        <v>-2000</v>
      </c>
      <c r="H93" s="20">
        <f t="shared" si="95"/>
        <v>5000</v>
      </c>
      <c r="I93" s="18">
        <v>3227</v>
      </c>
      <c r="J93" s="19" t="s">
        <v>63</v>
      </c>
      <c r="K93" s="20">
        <f>K92</f>
        <v>0</v>
      </c>
      <c r="L93" s="20">
        <f t="shared" ref="L93:M93" si="96">L92</f>
        <v>0</v>
      </c>
      <c r="M93" s="20">
        <f t="shared" si="96"/>
        <v>0</v>
      </c>
      <c r="N93" s="20">
        <f t="shared" ref="N93:P93" si="97">N92</f>
        <v>0</v>
      </c>
      <c r="O93" s="20">
        <f t="shared" si="97"/>
        <v>0</v>
      </c>
      <c r="P93" s="20">
        <f t="shared" si="97"/>
        <v>0</v>
      </c>
    </row>
    <row r="94" spans="1:16">
      <c r="A94" s="18">
        <v>322</v>
      </c>
      <c r="B94" s="19" t="s">
        <v>64</v>
      </c>
      <c r="C94" s="20">
        <f>C81+C82+C86+C89+C91+C93</f>
        <v>320000</v>
      </c>
      <c r="D94" s="20">
        <f t="shared" ref="D94:H94" si="98">D81+D82+D86+D89+D91+D93</f>
        <v>200</v>
      </c>
      <c r="E94" s="20">
        <f t="shared" si="98"/>
        <v>320200</v>
      </c>
      <c r="F94" s="20">
        <f t="shared" si="98"/>
        <v>298000</v>
      </c>
      <c r="G94" s="20">
        <f t="shared" si="98"/>
        <v>-14100</v>
      </c>
      <c r="H94" s="20">
        <f t="shared" si="98"/>
        <v>283900</v>
      </c>
      <c r="I94" s="18">
        <v>322</v>
      </c>
      <c r="J94" s="19" t="s">
        <v>64</v>
      </c>
      <c r="K94" s="20">
        <f>K81+K82+K86+K89+K91+K93</f>
        <v>0</v>
      </c>
      <c r="L94" s="20">
        <f t="shared" ref="L94:P94" si="99">L81+L82+L86+L89+L91+L93</f>
        <v>500</v>
      </c>
      <c r="M94" s="20">
        <f t="shared" si="99"/>
        <v>500</v>
      </c>
      <c r="N94" s="20">
        <f t="shared" si="99"/>
        <v>22000</v>
      </c>
      <c r="O94" s="20">
        <f t="shared" si="99"/>
        <v>13800</v>
      </c>
      <c r="P94" s="20">
        <f t="shared" si="99"/>
        <v>35800</v>
      </c>
    </row>
    <row r="95" spans="1:16">
      <c r="A95" s="16">
        <v>323111</v>
      </c>
      <c r="B95" s="17" t="s">
        <v>65</v>
      </c>
      <c r="C95" s="13">
        <v>17000</v>
      </c>
      <c r="D95" s="13">
        <v>-5000</v>
      </c>
      <c r="E95" s="20">
        <f t="shared" si="74"/>
        <v>12000</v>
      </c>
      <c r="F95" s="13">
        <v>17000</v>
      </c>
      <c r="G95" s="13">
        <v>-6500</v>
      </c>
      <c r="H95" s="20">
        <f t="shared" si="75"/>
        <v>10500</v>
      </c>
      <c r="I95" s="16">
        <v>323111</v>
      </c>
      <c r="J95" s="17" t="s">
        <v>65</v>
      </c>
      <c r="K95" s="13"/>
      <c r="L95" s="13"/>
      <c r="M95" s="37">
        <f t="shared" si="76"/>
        <v>0</v>
      </c>
      <c r="N95" s="13"/>
      <c r="O95" s="13"/>
      <c r="P95" s="37">
        <f t="shared" si="77"/>
        <v>0</v>
      </c>
    </row>
    <row r="96" spans="1:16" s="24" customFormat="1">
      <c r="A96" s="23">
        <v>323121</v>
      </c>
      <c r="B96" s="17" t="s">
        <v>66</v>
      </c>
      <c r="C96" s="13">
        <v>3000</v>
      </c>
      <c r="D96" s="13">
        <v>-1500</v>
      </c>
      <c r="E96" s="20">
        <f t="shared" si="74"/>
        <v>1500</v>
      </c>
      <c r="F96" s="13">
        <v>3000</v>
      </c>
      <c r="G96" s="13">
        <v>-1500</v>
      </c>
      <c r="H96" s="20">
        <f t="shared" si="75"/>
        <v>1500</v>
      </c>
      <c r="I96" s="23">
        <v>323121</v>
      </c>
      <c r="J96" s="17" t="s">
        <v>66</v>
      </c>
      <c r="K96" s="13"/>
      <c r="L96" s="13"/>
      <c r="M96" s="37">
        <f t="shared" si="76"/>
        <v>0</v>
      </c>
      <c r="N96" s="13"/>
      <c r="O96" s="13"/>
      <c r="P96" s="37">
        <f t="shared" si="77"/>
        <v>0</v>
      </c>
    </row>
    <row r="97" spans="1:16">
      <c r="A97" s="4">
        <v>323131</v>
      </c>
      <c r="B97" s="6" t="s">
        <v>67</v>
      </c>
      <c r="C97" s="9">
        <v>5000</v>
      </c>
      <c r="D97" s="9"/>
      <c r="E97" s="20">
        <f t="shared" si="74"/>
        <v>5000</v>
      </c>
      <c r="F97" s="13">
        <v>5000</v>
      </c>
      <c r="G97" s="9"/>
      <c r="H97" s="20">
        <f t="shared" si="75"/>
        <v>5000</v>
      </c>
      <c r="I97" s="4">
        <v>323131</v>
      </c>
      <c r="J97" s="6" t="s">
        <v>67</v>
      </c>
      <c r="K97" s="13"/>
      <c r="L97" s="13"/>
      <c r="M97" s="37">
        <f t="shared" si="76"/>
        <v>0</v>
      </c>
      <c r="N97" s="13"/>
      <c r="O97" s="13"/>
      <c r="P97" s="37">
        <f t="shared" si="77"/>
        <v>0</v>
      </c>
    </row>
    <row r="98" spans="1:16">
      <c r="A98" s="16">
        <v>323191</v>
      </c>
      <c r="B98" s="17" t="s">
        <v>68</v>
      </c>
      <c r="C98" s="13">
        <v>67000</v>
      </c>
      <c r="D98" s="13">
        <v>-2000</v>
      </c>
      <c r="E98" s="20">
        <f t="shared" si="74"/>
        <v>65000</v>
      </c>
      <c r="F98" s="13">
        <v>3500</v>
      </c>
      <c r="G98" s="13"/>
      <c r="H98" s="20">
        <f t="shared" si="75"/>
        <v>3500</v>
      </c>
      <c r="I98" s="16">
        <v>323191</v>
      </c>
      <c r="J98" s="17" t="s">
        <v>68</v>
      </c>
      <c r="K98" s="13"/>
      <c r="L98" s="13"/>
      <c r="M98" s="37">
        <f t="shared" si="76"/>
        <v>0</v>
      </c>
      <c r="N98" s="13">
        <v>63500</v>
      </c>
      <c r="O98" s="13">
        <v>-500</v>
      </c>
      <c r="P98" s="37">
        <f t="shared" si="77"/>
        <v>63000</v>
      </c>
    </row>
    <row r="99" spans="1:16">
      <c r="A99" s="18">
        <v>3231</v>
      </c>
      <c r="B99" s="19" t="s">
        <v>69</v>
      </c>
      <c r="C99" s="20">
        <f>SUM(C95:C98)</f>
        <v>92000</v>
      </c>
      <c r="D99" s="20">
        <f t="shared" ref="D99:E99" si="100">SUM(D95:D98)</f>
        <v>-8500</v>
      </c>
      <c r="E99" s="20">
        <f t="shared" si="100"/>
        <v>83500</v>
      </c>
      <c r="F99" s="20">
        <f t="shared" ref="F99:H99" si="101">SUM(F95:F98)</f>
        <v>28500</v>
      </c>
      <c r="G99" s="20">
        <f t="shared" si="101"/>
        <v>-8000</v>
      </c>
      <c r="H99" s="20">
        <f t="shared" si="101"/>
        <v>20500</v>
      </c>
      <c r="I99" s="18">
        <v>3231</v>
      </c>
      <c r="J99" s="19" t="s">
        <v>69</v>
      </c>
      <c r="K99" s="20">
        <f>SUM(K95:K98)</f>
        <v>0</v>
      </c>
      <c r="L99" s="20">
        <f t="shared" ref="L99:M99" si="102">SUM(L95:L98)</f>
        <v>0</v>
      </c>
      <c r="M99" s="20">
        <f t="shared" si="102"/>
        <v>0</v>
      </c>
      <c r="N99" s="20">
        <f t="shared" ref="N99:P99" si="103">SUM(N95:N98)</f>
        <v>63500</v>
      </c>
      <c r="O99" s="20">
        <f t="shared" si="103"/>
        <v>-500</v>
      </c>
      <c r="P99" s="20">
        <f t="shared" si="103"/>
        <v>63000</v>
      </c>
    </row>
    <row r="100" spans="1:16">
      <c r="A100" s="46" t="str">
        <f>A1</f>
        <v>MEDICINSKA ŠKOLA BJELOVAR</v>
      </c>
      <c r="B100" s="46"/>
      <c r="C100" s="46"/>
      <c r="D100" s="46"/>
      <c r="I100" s="46" t="str">
        <f>A1</f>
        <v>MEDICINSKA ŠKOLA BJELOVAR</v>
      </c>
      <c r="J100" s="46"/>
      <c r="K100" s="46"/>
      <c r="L100" s="46"/>
      <c r="M100" s="35"/>
      <c r="N100" s="8"/>
      <c r="O100" s="12"/>
      <c r="P100" s="35"/>
    </row>
    <row r="101" spans="1:16">
      <c r="A101" s="47" t="s">
        <v>20</v>
      </c>
      <c r="B101" s="47"/>
      <c r="C101" s="47"/>
      <c r="D101" s="47"/>
      <c r="H101" s="30" t="s">
        <v>159</v>
      </c>
      <c r="I101" s="47" t="s">
        <v>20</v>
      </c>
      <c r="J101" s="47"/>
      <c r="K101" s="47"/>
      <c r="L101" s="47"/>
      <c r="M101" s="35"/>
      <c r="N101" s="8"/>
      <c r="O101" s="12"/>
      <c r="P101" s="29" t="str">
        <f>H101</f>
        <v>str. 4</v>
      </c>
    </row>
    <row r="102" spans="1:16">
      <c r="A102" s="22"/>
      <c r="B102" s="45" t="str">
        <f>B3</f>
        <v>REBALANS PLANA PRIHODA I RASHODA ZA 2017. GODINU</v>
      </c>
      <c r="C102" s="45"/>
      <c r="D102" s="45"/>
      <c r="E102" s="45"/>
      <c r="F102" s="45"/>
      <c r="G102" s="45"/>
      <c r="H102" s="45"/>
      <c r="I102" s="25"/>
      <c r="J102" s="45" t="str">
        <f>B3</f>
        <v>REBALANS PLANA PRIHODA I RASHODA ZA 2017. GODINU</v>
      </c>
      <c r="K102" s="45"/>
      <c r="L102" s="45"/>
      <c r="M102" s="45"/>
      <c r="N102" s="45"/>
      <c r="O102" s="45"/>
      <c r="P102" s="45"/>
    </row>
    <row r="103" spans="1:16">
      <c r="I103" s="1"/>
      <c r="J103" s="3"/>
      <c r="K103" s="8"/>
      <c r="L103" s="8"/>
      <c r="M103" s="35"/>
      <c r="N103" s="8"/>
      <c r="O103" s="12"/>
      <c r="P103" s="35"/>
    </row>
    <row r="104" spans="1:16" ht="15" customHeight="1">
      <c r="A104" s="4"/>
      <c r="B104" s="10"/>
      <c r="C104" s="39" t="str">
        <f>C5</f>
        <v xml:space="preserve">P L A N   U K U P N O </v>
      </c>
      <c r="D104" s="40"/>
      <c r="E104" s="41"/>
      <c r="F104" s="39" t="str">
        <f>F5</f>
        <v>Ž U P A N I J A</v>
      </c>
      <c r="G104" s="40"/>
      <c r="H104" s="41"/>
      <c r="I104" s="4"/>
      <c r="J104" s="10"/>
      <c r="K104" s="48" t="s">
        <v>163</v>
      </c>
      <c r="L104" s="49"/>
      <c r="M104" s="50"/>
      <c r="N104" s="48" t="s">
        <v>170</v>
      </c>
      <c r="O104" s="49"/>
      <c r="P104" s="50"/>
    </row>
    <row r="105" spans="1:16" ht="15.75">
      <c r="A105" s="7" t="s">
        <v>7</v>
      </c>
      <c r="B105" s="11" t="s">
        <v>8</v>
      </c>
      <c r="C105" s="42" t="str">
        <f>C6</f>
        <v>2 0 1 7.</v>
      </c>
      <c r="D105" s="43"/>
      <c r="E105" s="44"/>
      <c r="F105" s="42" t="str">
        <f>C6</f>
        <v>2 0 1 7.</v>
      </c>
      <c r="G105" s="43"/>
      <c r="H105" s="44"/>
      <c r="I105" s="7" t="s">
        <v>7</v>
      </c>
      <c r="J105" s="11" t="s">
        <v>8</v>
      </c>
      <c r="K105" s="42" t="str">
        <f>C6</f>
        <v>2 0 1 7.</v>
      </c>
      <c r="L105" s="51"/>
      <c r="M105" s="52"/>
      <c r="N105" s="42" t="str">
        <f>C6</f>
        <v>2 0 1 7.</v>
      </c>
      <c r="O105" s="43"/>
      <c r="P105" s="44"/>
    </row>
    <row r="106" spans="1:16">
      <c r="A106" s="5"/>
      <c r="B106" s="14"/>
      <c r="C106" s="15" t="s">
        <v>166</v>
      </c>
      <c r="D106" s="15" t="s">
        <v>167</v>
      </c>
      <c r="E106" s="33" t="s">
        <v>166</v>
      </c>
      <c r="F106" s="15" t="s">
        <v>166</v>
      </c>
      <c r="G106" s="15" t="s">
        <v>167</v>
      </c>
      <c r="H106" s="33" t="s">
        <v>166</v>
      </c>
      <c r="I106" s="5"/>
      <c r="J106" s="14"/>
      <c r="K106" s="32" t="s">
        <v>166</v>
      </c>
      <c r="L106" s="32" t="s">
        <v>167</v>
      </c>
      <c r="M106" s="34" t="s">
        <v>166</v>
      </c>
      <c r="N106" s="32" t="s">
        <v>166</v>
      </c>
      <c r="O106" s="32" t="s">
        <v>167</v>
      </c>
      <c r="P106" s="34" t="s">
        <v>166</v>
      </c>
    </row>
    <row r="107" spans="1:16">
      <c r="A107" s="16">
        <v>323211</v>
      </c>
      <c r="B107" s="17" t="s">
        <v>70</v>
      </c>
      <c r="C107" s="13">
        <v>4000</v>
      </c>
      <c r="D107" s="13">
        <v>35000</v>
      </c>
      <c r="E107" s="20">
        <f>C107+D107</f>
        <v>39000</v>
      </c>
      <c r="F107" s="13">
        <v>4000</v>
      </c>
      <c r="G107" s="13">
        <v>32000</v>
      </c>
      <c r="H107" s="20">
        <f>F107+G107</f>
        <v>36000</v>
      </c>
      <c r="I107" s="16">
        <v>323211</v>
      </c>
      <c r="J107" s="17" t="s">
        <v>70</v>
      </c>
      <c r="K107" s="31"/>
      <c r="L107" s="31"/>
      <c r="M107" s="37">
        <f>K107+L107</f>
        <v>0</v>
      </c>
      <c r="N107" s="31"/>
      <c r="O107" s="31">
        <v>3000</v>
      </c>
      <c r="P107" s="37">
        <f>N107+O107</f>
        <v>3000</v>
      </c>
    </row>
    <row r="108" spans="1:16" s="24" customFormat="1">
      <c r="A108" s="23">
        <v>323221</v>
      </c>
      <c r="B108" s="17" t="s">
        <v>71</v>
      </c>
      <c r="C108" s="13">
        <v>64000</v>
      </c>
      <c r="D108" s="13">
        <v>59000</v>
      </c>
      <c r="E108" s="20">
        <f t="shared" ref="E108:E130" si="104">C108+D108</f>
        <v>123000</v>
      </c>
      <c r="F108" s="13">
        <v>18000</v>
      </c>
      <c r="G108" s="13">
        <v>56000</v>
      </c>
      <c r="H108" s="20">
        <f t="shared" ref="H108:H130" si="105">F108+G108</f>
        <v>74000</v>
      </c>
      <c r="I108" s="23">
        <v>323221</v>
      </c>
      <c r="J108" s="17" t="s">
        <v>71</v>
      </c>
      <c r="K108" s="13"/>
      <c r="L108" s="13"/>
      <c r="M108" s="37">
        <f t="shared" ref="M108:M130" si="106">K108+L108</f>
        <v>0</v>
      </c>
      <c r="N108" s="13">
        <v>46000</v>
      </c>
      <c r="O108" s="13">
        <v>3000</v>
      </c>
      <c r="P108" s="37">
        <f t="shared" ref="P108:P130" si="107">N108+O108</f>
        <v>49000</v>
      </c>
    </row>
    <row r="109" spans="1:16" s="24" customFormat="1">
      <c r="A109" s="23">
        <v>323291</v>
      </c>
      <c r="B109" s="17" t="s">
        <v>72</v>
      </c>
      <c r="C109" s="13">
        <v>9000</v>
      </c>
      <c r="D109" s="13">
        <v>-4500</v>
      </c>
      <c r="E109" s="20">
        <f t="shared" si="104"/>
        <v>4500</v>
      </c>
      <c r="F109" s="13">
        <v>9000</v>
      </c>
      <c r="G109" s="13">
        <v>-4500</v>
      </c>
      <c r="H109" s="20">
        <f t="shared" si="105"/>
        <v>4500</v>
      </c>
      <c r="I109" s="23">
        <v>323291</v>
      </c>
      <c r="J109" s="17" t="s">
        <v>72</v>
      </c>
      <c r="K109" s="20"/>
      <c r="L109" s="20"/>
      <c r="M109" s="37">
        <f t="shared" si="106"/>
        <v>0</v>
      </c>
      <c r="N109" s="20"/>
      <c r="O109" s="20"/>
      <c r="P109" s="37">
        <f t="shared" si="107"/>
        <v>0</v>
      </c>
    </row>
    <row r="110" spans="1:16" s="2" customFormat="1">
      <c r="A110" s="18">
        <v>3232</v>
      </c>
      <c r="B110" s="19" t="s">
        <v>73</v>
      </c>
      <c r="C110" s="20">
        <f>C107+C108+C109</f>
        <v>77000</v>
      </c>
      <c r="D110" s="20">
        <f t="shared" ref="D110:E110" si="108">D107+D108+D109</f>
        <v>89500</v>
      </c>
      <c r="E110" s="20">
        <f t="shared" si="108"/>
        <v>166500</v>
      </c>
      <c r="F110" s="20">
        <f t="shared" ref="F110:H110" si="109">F107+F108+F109</f>
        <v>31000</v>
      </c>
      <c r="G110" s="20">
        <f t="shared" si="109"/>
        <v>83500</v>
      </c>
      <c r="H110" s="20">
        <f t="shared" si="109"/>
        <v>114500</v>
      </c>
      <c r="I110" s="18">
        <v>3232</v>
      </c>
      <c r="J110" s="19" t="s">
        <v>73</v>
      </c>
      <c r="K110" s="20">
        <f>SUM(K107:K109)</f>
        <v>0</v>
      </c>
      <c r="L110" s="20">
        <f t="shared" ref="L110:M110" si="110">SUM(L107:L109)</f>
        <v>0</v>
      </c>
      <c r="M110" s="20">
        <f t="shared" si="110"/>
        <v>0</v>
      </c>
      <c r="N110" s="20">
        <f t="shared" ref="N110:P110" si="111">SUM(N107:N109)</f>
        <v>46000</v>
      </c>
      <c r="O110" s="20">
        <f t="shared" si="111"/>
        <v>6000</v>
      </c>
      <c r="P110" s="20">
        <f t="shared" si="111"/>
        <v>52000</v>
      </c>
    </row>
    <row r="111" spans="1:16">
      <c r="A111" s="23">
        <v>323321</v>
      </c>
      <c r="B111" s="17" t="s">
        <v>74</v>
      </c>
      <c r="C111" s="13">
        <v>5000</v>
      </c>
      <c r="D111" s="13">
        <v>-3500</v>
      </c>
      <c r="E111" s="20">
        <f t="shared" si="104"/>
        <v>1500</v>
      </c>
      <c r="F111" s="13">
        <v>2000</v>
      </c>
      <c r="G111" s="13">
        <v>-2000</v>
      </c>
      <c r="H111" s="20">
        <f t="shared" si="105"/>
        <v>0</v>
      </c>
      <c r="I111" s="23">
        <v>323321</v>
      </c>
      <c r="J111" s="17" t="s">
        <v>74</v>
      </c>
      <c r="K111" s="20"/>
      <c r="L111" s="20"/>
      <c r="M111" s="37">
        <f t="shared" si="106"/>
        <v>0</v>
      </c>
      <c r="N111" s="13">
        <v>3000</v>
      </c>
      <c r="O111" s="13">
        <v>-1500</v>
      </c>
      <c r="P111" s="37">
        <f t="shared" si="107"/>
        <v>1500</v>
      </c>
    </row>
    <row r="112" spans="1:16">
      <c r="A112" s="16">
        <v>323391</v>
      </c>
      <c r="B112" s="17" t="s">
        <v>75</v>
      </c>
      <c r="C112" s="13">
        <v>0</v>
      </c>
      <c r="D112" s="13"/>
      <c r="E112" s="20">
        <f t="shared" si="104"/>
        <v>0</v>
      </c>
      <c r="F112" s="13">
        <v>0</v>
      </c>
      <c r="G112" s="13"/>
      <c r="H112" s="20">
        <f t="shared" si="105"/>
        <v>0</v>
      </c>
      <c r="I112" s="16">
        <v>323391</v>
      </c>
      <c r="J112" s="17" t="s">
        <v>75</v>
      </c>
      <c r="K112" s="13"/>
      <c r="L112" s="13"/>
      <c r="M112" s="37">
        <f t="shared" si="106"/>
        <v>0</v>
      </c>
      <c r="N112" s="13"/>
      <c r="O112" s="13"/>
      <c r="P112" s="37">
        <f t="shared" si="107"/>
        <v>0</v>
      </c>
    </row>
    <row r="113" spans="1:16" s="2" customFormat="1">
      <c r="A113" s="18">
        <v>3233</v>
      </c>
      <c r="B113" s="19" t="s">
        <v>76</v>
      </c>
      <c r="C113" s="20">
        <f>C111+C112</f>
        <v>5000</v>
      </c>
      <c r="D113" s="20">
        <f t="shared" ref="D113:E113" si="112">D111+D112</f>
        <v>-3500</v>
      </c>
      <c r="E113" s="20">
        <f t="shared" si="112"/>
        <v>1500</v>
      </c>
      <c r="F113" s="20">
        <f t="shared" ref="F113:H113" si="113">F111+F112</f>
        <v>2000</v>
      </c>
      <c r="G113" s="20">
        <f t="shared" si="113"/>
        <v>-2000</v>
      </c>
      <c r="H113" s="20">
        <f t="shared" si="113"/>
        <v>0</v>
      </c>
      <c r="I113" s="18">
        <v>3233</v>
      </c>
      <c r="J113" s="19" t="s">
        <v>76</v>
      </c>
      <c r="K113" s="20">
        <f>K111+K112</f>
        <v>0</v>
      </c>
      <c r="L113" s="20">
        <f t="shared" ref="L113:M113" si="114">L111+L112</f>
        <v>0</v>
      </c>
      <c r="M113" s="20">
        <f t="shared" si="114"/>
        <v>0</v>
      </c>
      <c r="N113" s="20">
        <f t="shared" ref="N113:P113" si="115">N111+N112</f>
        <v>3000</v>
      </c>
      <c r="O113" s="20">
        <f t="shared" si="115"/>
        <v>-1500</v>
      </c>
      <c r="P113" s="20">
        <f t="shared" si="115"/>
        <v>1500</v>
      </c>
    </row>
    <row r="114" spans="1:16">
      <c r="A114" s="16">
        <v>323411</v>
      </c>
      <c r="B114" s="17" t="s">
        <v>77</v>
      </c>
      <c r="C114" s="13">
        <v>20000</v>
      </c>
      <c r="D114" s="13">
        <v>-4000</v>
      </c>
      <c r="E114" s="20">
        <f t="shared" si="104"/>
        <v>16000</v>
      </c>
      <c r="F114" s="13">
        <v>20000</v>
      </c>
      <c r="G114" s="13">
        <v>-4000</v>
      </c>
      <c r="H114" s="20">
        <f t="shared" si="105"/>
        <v>16000</v>
      </c>
      <c r="I114" s="16">
        <v>323411</v>
      </c>
      <c r="J114" s="17" t="s">
        <v>77</v>
      </c>
      <c r="K114" s="13"/>
      <c r="L114" s="13"/>
      <c r="M114" s="37">
        <f t="shared" si="106"/>
        <v>0</v>
      </c>
      <c r="N114" s="13"/>
      <c r="O114" s="13"/>
      <c r="P114" s="37">
        <f t="shared" si="107"/>
        <v>0</v>
      </c>
    </row>
    <row r="115" spans="1:16" s="24" customFormat="1">
      <c r="A115" s="23">
        <v>323421</v>
      </c>
      <c r="B115" s="17" t="s">
        <v>78</v>
      </c>
      <c r="C115" s="13">
        <v>21000</v>
      </c>
      <c r="D115" s="13">
        <v>-2000</v>
      </c>
      <c r="E115" s="20">
        <f t="shared" si="104"/>
        <v>19000</v>
      </c>
      <c r="F115" s="13">
        <v>21000</v>
      </c>
      <c r="G115" s="13">
        <v>-2000</v>
      </c>
      <c r="H115" s="20">
        <f t="shared" si="105"/>
        <v>19000</v>
      </c>
      <c r="I115" s="23">
        <v>323421</v>
      </c>
      <c r="J115" s="17" t="s">
        <v>78</v>
      </c>
      <c r="K115" s="20"/>
      <c r="L115" s="20"/>
      <c r="M115" s="37">
        <f t="shared" si="106"/>
        <v>0</v>
      </c>
      <c r="N115" s="20"/>
      <c r="O115" s="20"/>
      <c r="P115" s="37">
        <f t="shared" si="107"/>
        <v>0</v>
      </c>
    </row>
    <row r="116" spans="1:16">
      <c r="A116" s="16">
        <v>323441</v>
      </c>
      <c r="B116" s="17" t="s">
        <v>79</v>
      </c>
      <c r="C116" s="13">
        <v>5000</v>
      </c>
      <c r="D116" s="13">
        <v>-2500</v>
      </c>
      <c r="E116" s="20">
        <f t="shared" si="104"/>
        <v>2500</v>
      </c>
      <c r="F116" s="13">
        <v>5000</v>
      </c>
      <c r="G116" s="13">
        <v>-2500</v>
      </c>
      <c r="H116" s="20">
        <f t="shared" si="105"/>
        <v>2500</v>
      </c>
      <c r="I116" s="16">
        <v>323441</v>
      </c>
      <c r="J116" s="17" t="s">
        <v>79</v>
      </c>
      <c r="K116" s="13"/>
      <c r="L116" s="13"/>
      <c r="M116" s="37">
        <f t="shared" si="106"/>
        <v>0</v>
      </c>
      <c r="N116" s="13"/>
      <c r="O116" s="13"/>
      <c r="P116" s="37">
        <f t="shared" si="107"/>
        <v>0</v>
      </c>
    </row>
    <row r="117" spans="1:16">
      <c r="A117" s="23">
        <v>323491</v>
      </c>
      <c r="B117" s="17" t="s">
        <v>80</v>
      </c>
      <c r="C117" s="13">
        <v>3000</v>
      </c>
      <c r="D117" s="13">
        <v>1000</v>
      </c>
      <c r="E117" s="20">
        <f t="shared" si="104"/>
        <v>4000</v>
      </c>
      <c r="F117" s="13">
        <v>3000</v>
      </c>
      <c r="G117" s="13"/>
      <c r="H117" s="20">
        <f t="shared" si="105"/>
        <v>3000</v>
      </c>
      <c r="I117" s="23">
        <v>323491</v>
      </c>
      <c r="J117" s="17" t="s">
        <v>80</v>
      </c>
      <c r="K117" s="20"/>
      <c r="L117" s="20"/>
      <c r="M117" s="37">
        <f t="shared" si="106"/>
        <v>0</v>
      </c>
      <c r="N117" s="20"/>
      <c r="O117" s="13">
        <v>1000</v>
      </c>
      <c r="P117" s="37">
        <f t="shared" si="107"/>
        <v>1000</v>
      </c>
    </row>
    <row r="118" spans="1:16" s="2" customFormat="1">
      <c r="A118" s="18">
        <v>3234</v>
      </c>
      <c r="B118" s="19" t="s">
        <v>81</v>
      </c>
      <c r="C118" s="20">
        <f>SUM(C114:C117)</f>
        <v>49000</v>
      </c>
      <c r="D118" s="20">
        <f t="shared" ref="D118:E118" si="116">SUM(D114:D117)</f>
        <v>-7500</v>
      </c>
      <c r="E118" s="20">
        <f t="shared" si="116"/>
        <v>41500</v>
      </c>
      <c r="F118" s="20">
        <f t="shared" ref="F118:H118" si="117">SUM(F114:F117)</f>
        <v>49000</v>
      </c>
      <c r="G118" s="20">
        <f t="shared" si="117"/>
        <v>-8500</v>
      </c>
      <c r="H118" s="20">
        <f t="shared" si="117"/>
        <v>40500</v>
      </c>
      <c r="I118" s="18">
        <v>3234</v>
      </c>
      <c r="J118" s="19" t="s">
        <v>81</v>
      </c>
      <c r="K118" s="13">
        <f>SUM(K114:K117)</f>
        <v>0</v>
      </c>
      <c r="L118" s="13">
        <f t="shared" ref="L118:M118" si="118">SUM(L114:L117)</f>
        <v>0</v>
      </c>
      <c r="M118" s="13">
        <f t="shared" si="118"/>
        <v>0</v>
      </c>
      <c r="N118" s="20">
        <f t="shared" ref="N118:P118" si="119">SUM(N114:N117)</f>
        <v>0</v>
      </c>
      <c r="O118" s="20">
        <f t="shared" si="119"/>
        <v>1000</v>
      </c>
      <c r="P118" s="20">
        <f t="shared" si="119"/>
        <v>1000</v>
      </c>
    </row>
    <row r="119" spans="1:16" s="24" customFormat="1">
      <c r="A119" s="23">
        <v>323521</v>
      </c>
      <c r="B119" s="17" t="s">
        <v>82</v>
      </c>
      <c r="C119" s="13">
        <v>2000</v>
      </c>
      <c r="D119" s="13"/>
      <c r="E119" s="20">
        <f t="shared" si="104"/>
        <v>2000</v>
      </c>
      <c r="F119" s="13">
        <v>2000</v>
      </c>
      <c r="G119" s="13"/>
      <c r="H119" s="20">
        <f t="shared" si="105"/>
        <v>2000</v>
      </c>
      <c r="I119" s="23">
        <v>323521</v>
      </c>
      <c r="J119" s="17" t="s">
        <v>82</v>
      </c>
      <c r="K119" s="20"/>
      <c r="L119" s="20"/>
      <c r="M119" s="37">
        <f t="shared" si="106"/>
        <v>0</v>
      </c>
      <c r="N119" s="13"/>
      <c r="O119" s="13"/>
      <c r="P119" s="37">
        <f t="shared" si="107"/>
        <v>0</v>
      </c>
    </row>
    <row r="120" spans="1:16">
      <c r="A120" s="23">
        <v>323541</v>
      </c>
      <c r="B120" s="17" t="s">
        <v>83</v>
      </c>
      <c r="C120" s="13">
        <v>8000</v>
      </c>
      <c r="D120" s="13">
        <v>-4500</v>
      </c>
      <c r="E120" s="20">
        <f t="shared" si="104"/>
        <v>3500</v>
      </c>
      <c r="F120" s="13">
        <v>8000</v>
      </c>
      <c r="G120" s="13">
        <v>-4500</v>
      </c>
      <c r="H120" s="20">
        <f t="shared" si="105"/>
        <v>3500</v>
      </c>
      <c r="I120" s="23">
        <v>323541</v>
      </c>
      <c r="J120" s="17" t="s">
        <v>83</v>
      </c>
      <c r="K120" s="13"/>
      <c r="L120" s="13"/>
      <c r="M120" s="37">
        <f t="shared" si="106"/>
        <v>0</v>
      </c>
      <c r="N120" s="13"/>
      <c r="O120" s="13"/>
      <c r="P120" s="37">
        <f t="shared" si="107"/>
        <v>0</v>
      </c>
    </row>
    <row r="121" spans="1:16" s="2" customFormat="1">
      <c r="A121" s="18">
        <v>3235</v>
      </c>
      <c r="B121" s="19" t="s">
        <v>84</v>
      </c>
      <c r="C121" s="20">
        <f>C119+C120</f>
        <v>10000</v>
      </c>
      <c r="D121" s="20">
        <f t="shared" ref="D121:E121" si="120">D119+D120</f>
        <v>-4500</v>
      </c>
      <c r="E121" s="20">
        <f t="shared" si="120"/>
        <v>5500</v>
      </c>
      <c r="F121" s="20">
        <f t="shared" ref="F121:H121" si="121">F119+F120</f>
        <v>10000</v>
      </c>
      <c r="G121" s="20">
        <f t="shared" si="121"/>
        <v>-4500</v>
      </c>
      <c r="H121" s="20">
        <f t="shared" si="121"/>
        <v>5500</v>
      </c>
      <c r="I121" s="18">
        <v>3235</v>
      </c>
      <c r="J121" s="19" t="s">
        <v>84</v>
      </c>
      <c r="K121" s="20">
        <f>K119+K120</f>
        <v>0</v>
      </c>
      <c r="L121" s="20">
        <f t="shared" ref="L121:M121" si="122">L119+L120</f>
        <v>0</v>
      </c>
      <c r="M121" s="20">
        <f t="shared" si="122"/>
        <v>0</v>
      </c>
      <c r="N121" s="20">
        <f t="shared" ref="N121:P121" si="123">N119+N120</f>
        <v>0</v>
      </c>
      <c r="O121" s="20">
        <f t="shared" si="123"/>
        <v>0</v>
      </c>
      <c r="P121" s="20">
        <f t="shared" si="123"/>
        <v>0</v>
      </c>
    </row>
    <row r="122" spans="1:16" s="24" customFormat="1">
      <c r="A122" s="23">
        <v>323611</v>
      </c>
      <c r="B122" s="17" t="s">
        <v>85</v>
      </c>
      <c r="C122" s="13">
        <v>21000</v>
      </c>
      <c r="D122" s="13"/>
      <c r="E122" s="20">
        <f t="shared" si="104"/>
        <v>21000</v>
      </c>
      <c r="F122" s="13">
        <v>13000</v>
      </c>
      <c r="G122" s="13"/>
      <c r="H122" s="20">
        <f t="shared" si="105"/>
        <v>13000</v>
      </c>
      <c r="I122" s="23">
        <v>323611</v>
      </c>
      <c r="J122" s="17" t="s">
        <v>85</v>
      </c>
      <c r="K122" s="20"/>
      <c r="L122" s="20"/>
      <c r="M122" s="37">
        <f t="shared" si="106"/>
        <v>0</v>
      </c>
      <c r="N122" s="13">
        <v>8000</v>
      </c>
      <c r="O122" s="13"/>
      <c r="P122" s="37">
        <f t="shared" si="107"/>
        <v>8000</v>
      </c>
    </row>
    <row r="123" spans="1:16" s="2" customFormat="1">
      <c r="A123" s="18">
        <v>3236</v>
      </c>
      <c r="B123" s="19" t="s">
        <v>86</v>
      </c>
      <c r="C123" s="20">
        <f>C122</f>
        <v>21000</v>
      </c>
      <c r="D123" s="20">
        <f t="shared" ref="D123:E123" si="124">D122</f>
        <v>0</v>
      </c>
      <c r="E123" s="20">
        <f t="shared" si="124"/>
        <v>21000</v>
      </c>
      <c r="F123" s="20">
        <f t="shared" ref="F123:H123" si="125">F122</f>
        <v>13000</v>
      </c>
      <c r="G123" s="20">
        <f t="shared" si="125"/>
        <v>0</v>
      </c>
      <c r="H123" s="20">
        <f t="shared" si="125"/>
        <v>13000</v>
      </c>
      <c r="I123" s="18">
        <v>3236</v>
      </c>
      <c r="J123" s="19" t="s">
        <v>86</v>
      </c>
      <c r="K123" s="13">
        <f>K122</f>
        <v>0</v>
      </c>
      <c r="L123" s="13">
        <f t="shared" ref="L123:M123" si="126">L122</f>
        <v>0</v>
      </c>
      <c r="M123" s="13">
        <f t="shared" si="126"/>
        <v>0</v>
      </c>
      <c r="N123" s="20">
        <f t="shared" ref="N123:P123" si="127">N122</f>
        <v>8000</v>
      </c>
      <c r="O123" s="20">
        <f t="shared" si="127"/>
        <v>0</v>
      </c>
      <c r="P123" s="20">
        <f t="shared" si="127"/>
        <v>8000</v>
      </c>
    </row>
    <row r="124" spans="1:16" s="24" customFormat="1">
      <c r="A124" s="23">
        <v>323711</v>
      </c>
      <c r="B124" s="17" t="s">
        <v>87</v>
      </c>
      <c r="C124" s="13">
        <v>2000</v>
      </c>
      <c r="D124" s="13">
        <v>-500</v>
      </c>
      <c r="E124" s="20">
        <f t="shared" si="104"/>
        <v>1500</v>
      </c>
      <c r="F124" s="13"/>
      <c r="G124" s="13"/>
      <c r="H124" s="20">
        <f t="shared" si="105"/>
        <v>0</v>
      </c>
      <c r="I124" s="23">
        <v>323711</v>
      </c>
      <c r="J124" s="17" t="s">
        <v>87</v>
      </c>
      <c r="K124" s="13"/>
      <c r="L124" s="13">
        <v>500</v>
      </c>
      <c r="M124" s="37">
        <f t="shared" si="106"/>
        <v>500</v>
      </c>
      <c r="N124" s="13">
        <v>2000</v>
      </c>
      <c r="O124" s="13">
        <v>-1000</v>
      </c>
      <c r="P124" s="37">
        <f t="shared" si="107"/>
        <v>1000</v>
      </c>
    </row>
    <row r="125" spans="1:16">
      <c r="A125" s="23">
        <v>323721</v>
      </c>
      <c r="B125" s="17" t="s">
        <v>88</v>
      </c>
      <c r="C125" s="13">
        <v>338000</v>
      </c>
      <c r="D125" s="13"/>
      <c r="E125" s="20">
        <f t="shared" si="104"/>
        <v>338000</v>
      </c>
      <c r="F125" s="13"/>
      <c r="G125" s="13"/>
      <c r="H125" s="20">
        <f t="shared" si="105"/>
        <v>0</v>
      </c>
      <c r="I125" s="23">
        <v>323721</v>
      </c>
      <c r="J125" s="17" t="s">
        <v>88</v>
      </c>
      <c r="K125" s="13">
        <v>338000</v>
      </c>
      <c r="L125" s="20"/>
      <c r="M125" s="37">
        <f t="shared" si="106"/>
        <v>338000</v>
      </c>
      <c r="N125" s="13"/>
      <c r="O125" s="13"/>
      <c r="P125" s="37">
        <f t="shared" si="107"/>
        <v>0</v>
      </c>
    </row>
    <row r="126" spans="1:16" s="24" customFormat="1">
      <c r="A126" s="23">
        <v>323731</v>
      </c>
      <c r="B126" s="17" t="s">
        <v>89</v>
      </c>
      <c r="C126" s="13">
        <v>2000</v>
      </c>
      <c r="D126" s="13">
        <v>-1000</v>
      </c>
      <c r="E126" s="20">
        <f t="shared" si="104"/>
        <v>1000</v>
      </c>
      <c r="F126" s="13">
        <v>2000</v>
      </c>
      <c r="G126" s="13">
        <v>-1000</v>
      </c>
      <c r="H126" s="20">
        <f t="shared" si="105"/>
        <v>1000</v>
      </c>
      <c r="I126" s="23">
        <v>323731</v>
      </c>
      <c r="J126" s="17" t="s">
        <v>89</v>
      </c>
      <c r="K126" s="20"/>
      <c r="L126" s="20"/>
      <c r="M126" s="37">
        <f t="shared" si="106"/>
        <v>0</v>
      </c>
      <c r="N126" s="20"/>
      <c r="O126" s="13"/>
      <c r="P126" s="37">
        <f t="shared" si="107"/>
        <v>0</v>
      </c>
    </row>
    <row r="127" spans="1:16" s="24" customFormat="1">
      <c r="A127" s="23">
        <v>323791</v>
      </c>
      <c r="B127" s="17" t="s">
        <v>90</v>
      </c>
      <c r="C127" s="13">
        <v>45000</v>
      </c>
      <c r="D127" s="13">
        <v>-6500</v>
      </c>
      <c r="E127" s="20">
        <f t="shared" si="104"/>
        <v>38500</v>
      </c>
      <c r="F127" s="13">
        <v>17000</v>
      </c>
      <c r="G127" s="13">
        <v>4500</v>
      </c>
      <c r="H127" s="20">
        <f t="shared" si="105"/>
        <v>21500</v>
      </c>
      <c r="I127" s="23">
        <v>323791</v>
      </c>
      <c r="J127" s="17" t="s">
        <v>90</v>
      </c>
      <c r="K127" s="13"/>
      <c r="L127" s="13"/>
      <c r="M127" s="37">
        <f t="shared" si="106"/>
        <v>0</v>
      </c>
      <c r="N127" s="13">
        <v>28000</v>
      </c>
      <c r="O127" s="13">
        <v>-11000</v>
      </c>
      <c r="P127" s="37">
        <f t="shared" si="107"/>
        <v>17000</v>
      </c>
    </row>
    <row r="128" spans="1:16" s="2" customFormat="1">
      <c r="A128" s="18">
        <v>3237</v>
      </c>
      <c r="B128" s="19" t="s">
        <v>91</v>
      </c>
      <c r="C128" s="20">
        <f>SUM(C124:C127)</f>
        <v>387000</v>
      </c>
      <c r="D128" s="20">
        <f t="shared" ref="D128:E128" si="128">SUM(D124:D127)</f>
        <v>-8000</v>
      </c>
      <c r="E128" s="20">
        <f t="shared" si="128"/>
        <v>379000</v>
      </c>
      <c r="F128" s="20">
        <f t="shared" ref="F128:H128" si="129">SUM(F124:F127)</f>
        <v>19000</v>
      </c>
      <c r="G128" s="20">
        <f t="shared" si="129"/>
        <v>3500</v>
      </c>
      <c r="H128" s="20">
        <f t="shared" si="129"/>
        <v>22500</v>
      </c>
      <c r="I128" s="18">
        <v>3237</v>
      </c>
      <c r="J128" s="19" t="s">
        <v>91</v>
      </c>
      <c r="K128" s="20">
        <f>SUM(K124:K127)</f>
        <v>338000</v>
      </c>
      <c r="L128" s="20">
        <f t="shared" ref="L128:M128" si="130">SUM(L124:L127)</f>
        <v>500</v>
      </c>
      <c r="M128" s="20">
        <f t="shared" si="130"/>
        <v>338500</v>
      </c>
      <c r="N128" s="20">
        <f t="shared" ref="N128:P128" si="131">SUM(N124:N127)</f>
        <v>30000</v>
      </c>
      <c r="O128" s="20">
        <f t="shared" si="131"/>
        <v>-12000</v>
      </c>
      <c r="P128" s="20">
        <f t="shared" si="131"/>
        <v>18000</v>
      </c>
    </row>
    <row r="129" spans="1:16">
      <c r="A129" s="23">
        <v>323811</v>
      </c>
      <c r="B129" s="17" t="s">
        <v>92</v>
      </c>
      <c r="C129" s="13">
        <v>4000</v>
      </c>
      <c r="D129" s="13">
        <v>1000</v>
      </c>
      <c r="E129" s="20">
        <f t="shared" si="104"/>
        <v>5000</v>
      </c>
      <c r="F129" s="13">
        <v>4000</v>
      </c>
      <c r="G129" s="13">
        <v>1000</v>
      </c>
      <c r="H129" s="20">
        <f t="shared" si="105"/>
        <v>5000</v>
      </c>
      <c r="I129" s="23">
        <v>323811</v>
      </c>
      <c r="J129" s="17" t="s">
        <v>92</v>
      </c>
      <c r="K129" s="13"/>
      <c r="L129" s="13"/>
      <c r="M129" s="37">
        <f t="shared" si="106"/>
        <v>0</v>
      </c>
      <c r="N129" s="13"/>
      <c r="O129" s="13"/>
      <c r="P129" s="37">
        <f t="shared" si="107"/>
        <v>0</v>
      </c>
    </row>
    <row r="130" spans="1:16">
      <c r="A130" s="4">
        <v>323891</v>
      </c>
      <c r="B130" s="6" t="s">
        <v>93</v>
      </c>
      <c r="C130" s="9">
        <v>7000</v>
      </c>
      <c r="D130" s="9">
        <v>1000</v>
      </c>
      <c r="E130" s="20">
        <f t="shared" si="104"/>
        <v>8000</v>
      </c>
      <c r="F130" s="13">
        <v>7000</v>
      </c>
      <c r="G130" s="9">
        <v>1000</v>
      </c>
      <c r="H130" s="20">
        <f t="shared" si="105"/>
        <v>8000</v>
      </c>
      <c r="I130" s="4">
        <v>323891</v>
      </c>
      <c r="J130" s="6" t="s">
        <v>93</v>
      </c>
      <c r="K130" s="13"/>
      <c r="L130" s="13"/>
      <c r="M130" s="37">
        <f t="shared" si="106"/>
        <v>0</v>
      </c>
      <c r="N130" s="13"/>
      <c r="O130" s="13"/>
      <c r="P130" s="37">
        <f t="shared" si="107"/>
        <v>0</v>
      </c>
    </row>
    <row r="131" spans="1:16" s="2" customFormat="1">
      <c r="A131" s="18">
        <v>3238</v>
      </c>
      <c r="B131" s="19" t="s">
        <v>94</v>
      </c>
      <c r="C131" s="20">
        <f>C129+C130</f>
        <v>11000</v>
      </c>
      <c r="D131" s="20">
        <f t="shared" ref="D131:E131" si="132">D129+D130</f>
        <v>2000</v>
      </c>
      <c r="E131" s="20">
        <f t="shared" si="132"/>
        <v>13000</v>
      </c>
      <c r="F131" s="20">
        <f t="shared" ref="F131:H131" si="133">F129+F130</f>
        <v>11000</v>
      </c>
      <c r="G131" s="20">
        <f t="shared" si="133"/>
        <v>2000</v>
      </c>
      <c r="H131" s="20">
        <f t="shared" si="133"/>
        <v>13000</v>
      </c>
      <c r="I131" s="18">
        <v>3238</v>
      </c>
      <c r="J131" s="19" t="s">
        <v>94</v>
      </c>
      <c r="K131" s="13">
        <f>K129+K130</f>
        <v>0</v>
      </c>
      <c r="L131" s="13">
        <f t="shared" ref="L131:M131" si="134">L129+L130</f>
        <v>0</v>
      </c>
      <c r="M131" s="13">
        <f t="shared" si="134"/>
        <v>0</v>
      </c>
      <c r="N131" s="20">
        <f t="shared" ref="N131:P131" si="135">N129+N130</f>
        <v>0</v>
      </c>
      <c r="O131" s="13">
        <f t="shared" si="135"/>
        <v>0</v>
      </c>
      <c r="P131" s="13">
        <f t="shared" si="135"/>
        <v>0</v>
      </c>
    </row>
    <row r="132" spans="1:16">
      <c r="A132" s="18"/>
      <c r="B132" s="19"/>
      <c r="C132" s="20"/>
      <c r="D132" s="20"/>
      <c r="E132" s="20"/>
      <c r="F132" s="13"/>
      <c r="G132" s="20"/>
      <c r="H132" s="20"/>
      <c r="I132" s="18"/>
      <c r="J132" s="19"/>
      <c r="K132" s="20"/>
      <c r="L132" s="20"/>
      <c r="M132" s="20"/>
      <c r="N132" s="20"/>
      <c r="O132" s="20"/>
      <c r="P132" s="20"/>
    </row>
    <row r="133" spans="1:16">
      <c r="A133" s="46" t="str">
        <f>A1</f>
        <v>MEDICINSKA ŠKOLA BJELOVAR</v>
      </c>
      <c r="B133" s="46"/>
      <c r="C133" s="46"/>
      <c r="D133" s="46"/>
      <c r="I133" s="46" t="str">
        <f>A1</f>
        <v>MEDICINSKA ŠKOLA BJELOVAR</v>
      </c>
      <c r="J133" s="46"/>
      <c r="K133" s="46"/>
      <c r="L133" s="46"/>
      <c r="M133" s="35"/>
      <c r="N133" s="8"/>
      <c r="O133" s="12"/>
      <c r="P133" s="35"/>
    </row>
    <row r="134" spans="1:16">
      <c r="A134" s="47" t="s">
        <v>20</v>
      </c>
      <c r="B134" s="47"/>
      <c r="C134" s="47"/>
      <c r="D134" s="47"/>
      <c r="H134" s="36" t="s">
        <v>160</v>
      </c>
      <c r="I134" s="47" t="s">
        <v>20</v>
      </c>
      <c r="J134" s="47"/>
      <c r="K134" s="47"/>
      <c r="L134" s="47"/>
      <c r="M134" s="35"/>
      <c r="N134" s="8"/>
      <c r="O134" s="12"/>
      <c r="P134" s="29" t="str">
        <f>H134</f>
        <v>str. 5</v>
      </c>
    </row>
    <row r="135" spans="1:16">
      <c r="A135" s="22"/>
      <c r="B135" s="45" t="str">
        <f>B3</f>
        <v>REBALANS PLANA PRIHODA I RASHODA ZA 2017. GODINU</v>
      </c>
      <c r="C135" s="45"/>
      <c r="D135" s="45"/>
      <c r="E135" s="45"/>
      <c r="F135" s="45"/>
      <c r="G135" s="45"/>
      <c r="H135" s="45"/>
      <c r="I135" s="25"/>
      <c r="J135" s="45" t="str">
        <f>B3</f>
        <v>REBALANS PLANA PRIHODA I RASHODA ZA 2017. GODINU</v>
      </c>
      <c r="K135" s="45"/>
      <c r="L135" s="45"/>
      <c r="M135" s="45"/>
      <c r="N135" s="45"/>
      <c r="O135" s="45"/>
      <c r="P135" s="45"/>
    </row>
    <row r="136" spans="1:16">
      <c r="I136" s="1"/>
      <c r="J136" s="3"/>
      <c r="K136" s="8"/>
      <c r="L136" s="8"/>
      <c r="M136" s="35"/>
      <c r="N136" s="8"/>
      <c r="O136" s="12"/>
      <c r="P136" s="35"/>
    </row>
    <row r="137" spans="1:16" ht="15" customHeight="1">
      <c r="A137" s="4"/>
      <c r="B137" s="10"/>
      <c r="C137" s="39" t="str">
        <f>C5</f>
        <v xml:space="preserve">P L A N   U K U P N O </v>
      </c>
      <c r="D137" s="40"/>
      <c r="E137" s="41"/>
      <c r="F137" s="39" t="str">
        <f>F5</f>
        <v>Ž U P A N I J A</v>
      </c>
      <c r="G137" s="40"/>
      <c r="H137" s="41"/>
      <c r="I137" s="4"/>
      <c r="J137" s="10"/>
      <c r="K137" s="48" t="s">
        <v>163</v>
      </c>
      <c r="L137" s="49"/>
      <c r="M137" s="50"/>
      <c r="N137" s="48" t="s">
        <v>170</v>
      </c>
      <c r="O137" s="49"/>
      <c r="P137" s="50"/>
    </row>
    <row r="138" spans="1:16" ht="15.75">
      <c r="A138" s="7" t="s">
        <v>7</v>
      </c>
      <c r="B138" s="11" t="s">
        <v>8</v>
      </c>
      <c r="C138" s="42" t="str">
        <f>C6</f>
        <v>2 0 1 7.</v>
      </c>
      <c r="D138" s="43"/>
      <c r="E138" s="44"/>
      <c r="F138" s="42" t="str">
        <f>C6</f>
        <v>2 0 1 7.</v>
      </c>
      <c r="G138" s="43"/>
      <c r="H138" s="44"/>
      <c r="I138" s="7" t="s">
        <v>7</v>
      </c>
      <c r="J138" s="11" t="s">
        <v>8</v>
      </c>
      <c r="K138" s="42" t="str">
        <f>C6</f>
        <v>2 0 1 7.</v>
      </c>
      <c r="L138" s="51"/>
      <c r="M138" s="52"/>
      <c r="N138" s="42" t="str">
        <f>C6</f>
        <v>2 0 1 7.</v>
      </c>
      <c r="O138" s="43"/>
      <c r="P138" s="44"/>
    </row>
    <row r="139" spans="1:16">
      <c r="A139" s="5"/>
      <c r="B139" s="14"/>
      <c r="C139" s="15" t="s">
        <v>166</v>
      </c>
      <c r="D139" s="15" t="s">
        <v>167</v>
      </c>
      <c r="E139" s="33" t="s">
        <v>166</v>
      </c>
      <c r="F139" s="15" t="s">
        <v>166</v>
      </c>
      <c r="G139" s="15" t="s">
        <v>167</v>
      </c>
      <c r="H139" s="33" t="s">
        <v>166</v>
      </c>
      <c r="I139" s="5"/>
      <c r="J139" s="14"/>
      <c r="K139" s="32" t="s">
        <v>166</v>
      </c>
      <c r="L139" s="32" t="s">
        <v>167</v>
      </c>
      <c r="M139" s="34" t="s">
        <v>166</v>
      </c>
      <c r="N139" s="32" t="s">
        <v>166</v>
      </c>
      <c r="O139" s="32" t="s">
        <v>167</v>
      </c>
      <c r="P139" s="34" t="s">
        <v>166</v>
      </c>
    </row>
    <row r="140" spans="1:16">
      <c r="A140" s="16">
        <v>323911</v>
      </c>
      <c r="B140" s="17" t="s">
        <v>95</v>
      </c>
      <c r="C140" s="13">
        <v>5000</v>
      </c>
      <c r="D140" s="13">
        <v>-1000</v>
      </c>
      <c r="E140" s="20">
        <f>C140+D140</f>
        <v>4000</v>
      </c>
      <c r="F140" s="13">
        <v>2000</v>
      </c>
      <c r="G140" s="13">
        <v>-1000</v>
      </c>
      <c r="H140" s="20">
        <f>F140+G140</f>
        <v>1000</v>
      </c>
      <c r="I140" s="16">
        <v>323911</v>
      </c>
      <c r="J140" s="17" t="s">
        <v>95</v>
      </c>
      <c r="K140" s="31"/>
      <c r="L140" s="31"/>
      <c r="M140" s="37">
        <f>K140+L140</f>
        <v>0</v>
      </c>
      <c r="N140" s="31">
        <v>3000</v>
      </c>
      <c r="O140" s="31"/>
      <c r="P140" s="37">
        <f>N140+O140</f>
        <v>3000</v>
      </c>
    </row>
    <row r="141" spans="1:16">
      <c r="A141" s="23">
        <v>323921</v>
      </c>
      <c r="B141" s="17" t="s">
        <v>96</v>
      </c>
      <c r="C141" s="13">
        <v>5000</v>
      </c>
      <c r="D141" s="13">
        <v>-4500</v>
      </c>
      <c r="E141" s="20">
        <f t="shared" ref="E141:E162" si="136">C141+D141</f>
        <v>500</v>
      </c>
      <c r="F141" s="13">
        <v>1000</v>
      </c>
      <c r="G141" s="13">
        <v>-500</v>
      </c>
      <c r="H141" s="20">
        <f t="shared" ref="H141:H162" si="137">F141+G141</f>
        <v>500</v>
      </c>
      <c r="I141" s="23">
        <v>323921</v>
      </c>
      <c r="J141" s="17" t="s">
        <v>96</v>
      </c>
      <c r="K141" s="13"/>
      <c r="L141" s="13"/>
      <c r="M141" s="37">
        <f t="shared" ref="M141:M162" si="138">K141+L141</f>
        <v>0</v>
      </c>
      <c r="N141" s="13">
        <v>4000</v>
      </c>
      <c r="O141" s="13">
        <v>-4000</v>
      </c>
      <c r="P141" s="37">
        <f t="shared" ref="P141:P162" si="139">N141+O141</f>
        <v>0</v>
      </c>
    </row>
    <row r="142" spans="1:16">
      <c r="A142" s="23">
        <v>323931</v>
      </c>
      <c r="B142" s="17" t="s">
        <v>97</v>
      </c>
      <c r="C142" s="13">
        <v>2000</v>
      </c>
      <c r="D142" s="13">
        <v>1000</v>
      </c>
      <c r="E142" s="20">
        <f t="shared" si="136"/>
        <v>3000</v>
      </c>
      <c r="F142" s="13">
        <v>1000</v>
      </c>
      <c r="G142" s="13">
        <v>2000</v>
      </c>
      <c r="H142" s="20">
        <f t="shared" si="137"/>
        <v>3000</v>
      </c>
      <c r="I142" s="23">
        <v>323931</v>
      </c>
      <c r="J142" s="17" t="s">
        <v>97</v>
      </c>
      <c r="K142" s="20"/>
      <c r="L142" s="20"/>
      <c r="M142" s="37">
        <f t="shared" si="138"/>
        <v>0</v>
      </c>
      <c r="N142" s="13">
        <v>1000</v>
      </c>
      <c r="O142" s="13">
        <v>-1000</v>
      </c>
      <c r="P142" s="37">
        <f t="shared" si="139"/>
        <v>0</v>
      </c>
    </row>
    <row r="143" spans="1:16" s="24" customFormat="1">
      <c r="A143" s="23">
        <v>323951</v>
      </c>
      <c r="B143" s="17" t="s">
        <v>98</v>
      </c>
      <c r="C143" s="13">
        <v>2000</v>
      </c>
      <c r="D143" s="13">
        <v>-1300</v>
      </c>
      <c r="E143" s="20">
        <f t="shared" si="136"/>
        <v>700</v>
      </c>
      <c r="F143" s="13">
        <v>1000</v>
      </c>
      <c r="G143" s="13">
        <v>-300</v>
      </c>
      <c r="H143" s="20">
        <f t="shared" si="137"/>
        <v>700</v>
      </c>
      <c r="I143" s="23">
        <v>323951</v>
      </c>
      <c r="J143" s="17" t="s">
        <v>98</v>
      </c>
      <c r="K143" s="13"/>
      <c r="L143" s="13"/>
      <c r="M143" s="37">
        <f t="shared" si="138"/>
        <v>0</v>
      </c>
      <c r="N143" s="13">
        <v>1000</v>
      </c>
      <c r="O143" s="13">
        <v>-1000</v>
      </c>
      <c r="P143" s="37">
        <f t="shared" si="139"/>
        <v>0</v>
      </c>
    </row>
    <row r="144" spans="1:16">
      <c r="A144" s="23">
        <v>323961</v>
      </c>
      <c r="B144" s="17" t="s">
        <v>99</v>
      </c>
      <c r="C144" s="13">
        <v>2000</v>
      </c>
      <c r="D144" s="13">
        <v>-500</v>
      </c>
      <c r="E144" s="20">
        <f t="shared" si="136"/>
        <v>1500</v>
      </c>
      <c r="F144" s="13">
        <v>1500</v>
      </c>
      <c r="G144" s="13"/>
      <c r="H144" s="20">
        <f t="shared" si="137"/>
        <v>1500</v>
      </c>
      <c r="I144" s="23">
        <v>323961</v>
      </c>
      <c r="J144" s="17" t="s">
        <v>99</v>
      </c>
      <c r="K144" s="20"/>
      <c r="L144" s="20"/>
      <c r="M144" s="37">
        <f t="shared" si="138"/>
        <v>0</v>
      </c>
      <c r="N144" s="13">
        <v>500</v>
      </c>
      <c r="O144" s="13">
        <v>-500</v>
      </c>
      <c r="P144" s="37">
        <f t="shared" si="139"/>
        <v>0</v>
      </c>
    </row>
    <row r="145" spans="1:16">
      <c r="A145" s="16">
        <v>323991</v>
      </c>
      <c r="B145" s="17" t="s">
        <v>100</v>
      </c>
      <c r="C145" s="13">
        <v>2000</v>
      </c>
      <c r="D145" s="13">
        <v>-500</v>
      </c>
      <c r="E145" s="20">
        <f t="shared" si="136"/>
        <v>1500</v>
      </c>
      <c r="F145" s="13">
        <v>1000</v>
      </c>
      <c r="G145" s="13"/>
      <c r="H145" s="20">
        <f t="shared" si="137"/>
        <v>1000</v>
      </c>
      <c r="I145" s="16">
        <v>323991</v>
      </c>
      <c r="J145" s="17" t="s">
        <v>100</v>
      </c>
      <c r="K145" s="13"/>
      <c r="L145" s="13"/>
      <c r="M145" s="37">
        <f t="shared" si="138"/>
        <v>0</v>
      </c>
      <c r="N145" s="13">
        <v>1000</v>
      </c>
      <c r="O145" s="13">
        <v>-500</v>
      </c>
      <c r="P145" s="37">
        <f t="shared" si="139"/>
        <v>500</v>
      </c>
    </row>
    <row r="146" spans="1:16">
      <c r="A146" s="18">
        <v>3239</v>
      </c>
      <c r="B146" s="19" t="s">
        <v>101</v>
      </c>
      <c r="C146" s="20">
        <f>SUM(C140:C145)</f>
        <v>18000</v>
      </c>
      <c r="D146" s="20">
        <f t="shared" ref="D146:E146" si="140">SUM(D140:D145)</f>
        <v>-6800</v>
      </c>
      <c r="E146" s="20">
        <f t="shared" si="140"/>
        <v>11200</v>
      </c>
      <c r="F146" s="20">
        <f t="shared" ref="F146:H146" si="141">SUM(F140:F145)</f>
        <v>7500</v>
      </c>
      <c r="G146" s="20">
        <f t="shared" si="141"/>
        <v>200</v>
      </c>
      <c r="H146" s="20">
        <f t="shared" si="141"/>
        <v>7700</v>
      </c>
      <c r="I146" s="18">
        <v>3239</v>
      </c>
      <c r="J146" s="19" t="s">
        <v>101</v>
      </c>
      <c r="K146" s="20">
        <f>SUM(K140:K145)</f>
        <v>0</v>
      </c>
      <c r="L146" s="20">
        <f t="shared" ref="L146:M146" si="142">SUM(L140:L145)</f>
        <v>0</v>
      </c>
      <c r="M146" s="20">
        <f t="shared" si="142"/>
        <v>0</v>
      </c>
      <c r="N146" s="20">
        <f t="shared" ref="N146:P146" si="143">SUM(N140:N145)</f>
        <v>10500</v>
      </c>
      <c r="O146" s="20">
        <f t="shared" si="143"/>
        <v>-7000</v>
      </c>
      <c r="P146" s="20">
        <f t="shared" si="143"/>
        <v>3500</v>
      </c>
    </row>
    <row r="147" spans="1:16" s="2" customFormat="1">
      <c r="A147" s="18">
        <v>323</v>
      </c>
      <c r="B147" s="19" t="s">
        <v>102</v>
      </c>
      <c r="C147" s="20">
        <f>C99+C110+C113+C118+C121+C123+C128+C131+C146</f>
        <v>670000</v>
      </c>
      <c r="D147" s="20">
        <f t="shared" ref="D147:E147" si="144">D99+D110+D113+D118+D121+D123+D128+D131+D146</f>
        <v>52700</v>
      </c>
      <c r="E147" s="20">
        <f t="shared" si="144"/>
        <v>722700</v>
      </c>
      <c r="F147" s="20">
        <f t="shared" ref="F147:H147" si="145">F99+F110+F113+F118+F121+F123+F128+F131+F146</f>
        <v>171000</v>
      </c>
      <c r="G147" s="20">
        <f t="shared" si="145"/>
        <v>66200</v>
      </c>
      <c r="H147" s="20">
        <f t="shared" si="145"/>
        <v>237200</v>
      </c>
      <c r="I147" s="18">
        <v>323</v>
      </c>
      <c r="J147" s="19" t="s">
        <v>102</v>
      </c>
      <c r="K147" s="20">
        <f>K99+K110+K113+K118+K121+K123+K128+K131+K146</f>
        <v>338000</v>
      </c>
      <c r="L147" s="20">
        <f t="shared" ref="L147:M147" si="146">L99+L110+L113+L118+L121+L123+L128+L131+L146</f>
        <v>500</v>
      </c>
      <c r="M147" s="20">
        <f t="shared" si="146"/>
        <v>338500</v>
      </c>
      <c r="N147" s="20">
        <f t="shared" ref="N147:P147" si="147">N99+N110+N113+N118+N121+N123+N128+N131+N146</f>
        <v>161000</v>
      </c>
      <c r="O147" s="20">
        <f t="shared" si="147"/>
        <v>-14000</v>
      </c>
      <c r="P147" s="38">
        <f t="shared" si="147"/>
        <v>147000</v>
      </c>
    </row>
    <row r="148" spans="1:16">
      <c r="A148" s="23">
        <v>324111</v>
      </c>
      <c r="B148" s="17" t="s">
        <v>103</v>
      </c>
      <c r="C148" s="13">
        <v>1000</v>
      </c>
      <c r="D148" s="13"/>
      <c r="E148" s="20">
        <f t="shared" si="136"/>
        <v>1000</v>
      </c>
      <c r="F148" s="13"/>
      <c r="G148" s="13"/>
      <c r="H148" s="20">
        <f t="shared" si="137"/>
        <v>0</v>
      </c>
      <c r="I148" s="23">
        <v>324111</v>
      </c>
      <c r="J148" s="17" t="s">
        <v>103</v>
      </c>
      <c r="K148" s="20"/>
      <c r="L148" s="20"/>
      <c r="M148" s="37">
        <f t="shared" si="138"/>
        <v>0</v>
      </c>
      <c r="N148" s="13">
        <v>1000</v>
      </c>
      <c r="O148" s="13"/>
      <c r="P148" s="37">
        <f t="shared" si="139"/>
        <v>1000</v>
      </c>
    </row>
    <row r="149" spans="1:16">
      <c r="A149" s="16">
        <v>324121</v>
      </c>
      <c r="B149" s="17" t="s">
        <v>104</v>
      </c>
      <c r="C149" s="13">
        <v>15000</v>
      </c>
      <c r="D149" s="13"/>
      <c r="E149" s="20">
        <f t="shared" si="136"/>
        <v>15000</v>
      </c>
      <c r="F149" s="13"/>
      <c r="G149" s="13"/>
      <c r="H149" s="20">
        <f t="shared" si="137"/>
        <v>0</v>
      </c>
      <c r="I149" s="16">
        <v>324121</v>
      </c>
      <c r="J149" s="17" t="s">
        <v>104</v>
      </c>
      <c r="K149" s="13"/>
      <c r="L149" s="13"/>
      <c r="M149" s="37">
        <f t="shared" si="138"/>
        <v>0</v>
      </c>
      <c r="N149" s="13">
        <v>15000</v>
      </c>
      <c r="O149" s="13"/>
      <c r="P149" s="37">
        <f t="shared" si="139"/>
        <v>15000</v>
      </c>
    </row>
    <row r="150" spans="1:16" s="2" customFormat="1">
      <c r="A150" s="18">
        <v>324</v>
      </c>
      <c r="B150" s="19" t="s">
        <v>105</v>
      </c>
      <c r="C150" s="20">
        <f>C148+C149</f>
        <v>16000</v>
      </c>
      <c r="D150" s="20">
        <f t="shared" ref="D150:E150" si="148">D148+D149</f>
        <v>0</v>
      </c>
      <c r="E150" s="20">
        <f t="shared" si="148"/>
        <v>16000</v>
      </c>
      <c r="F150" s="20">
        <f t="shared" ref="F150:H150" si="149">F148+F149</f>
        <v>0</v>
      </c>
      <c r="G150" s="20">
        <f t="shared" si="149"/>
        <v>0</v>
      </c>
      <c r="H150" s="20">
        <f t="shared" si="149"/>
        <v>0</v>
      </c>
      <c r="I150" s="18">
        <v>324</v>
      </c>
      <c r="J150" s="19" t="s">
        <v>105</v>
      </c>
      <c r="K150" s="20">
        <f>K148+K149</f>
        <v>0</v>
      </c>
      <c r="L150" s="20">
        <f t="shared" ref="L150:M150" si="150">L148+L149</f>
        <v>0</v>
      </c>
      <c r="M150" s="20">
        <f t="shared" si="150"/>
        <v>0</v>
      </c>
      <c r="N150" s="20">
        <f t="shared" ref="N150:P150" si="151">N148+N149</f>
        <v>16000</v>
      </c>
      <c r="O150" s="20">
        <f t="shared" si="151"/>
        <v>0</v>
      </c>
      <c r="P150" s="20">
        <f t="shared" si="151"/>
        <v>16000</v>
      </c>
    </row>
    <row r="151" spans="1:16" s="24" customFormat="1">
      <c r="A151" s="23">
        <v>329231</v>
      </c>
      <c r="B151" s="17" t="s">
        <v>107</v>
      </c>
      <c r="C151" s="13"/>
      <c r="D151" s="13">
        <v>9000</v>
      </c>
      <c r="E151" s="20">
        <f t="shared" si="136"/>
        <v>9000</v>
      </c>
      <c r="F151" s="13"/>
      <c r="G151" s="13"/>
      <c r="H151" s="20">
        <f t="shared" si="137"/>
        <v>0</v>
      </c>
      <c r="I151" s="23">
        <v>329231</v>
      </c>
      <c r="J151" s="17" t="s">
        <v>107</v>
      </c>
      <c r="K151" s="13"/>
      <c r="L151" s="13"/>
      <c r="M151" s="37">
        <f t="shared" si="138"/>
        <v>0</v>
      </c>
      <c r="N151" s="13"/>
      <c r="O151" s="13">
        <v>9000</v>
      </c>
      <c r="P151" s="37">
        <f t="shared" si="139"/>
        <v>9000</v>
      </c>
    </row>
    <row r="152" spans="1:16" s="2" customFormat="1">
      <c r="A152" s="18">
        <v>3292</v>
      </c>
      <c r="B152" s="19" t="s">
        <v>108</v>
      </c>
      <c r="C152" s="20">
        <f>C151</f>
        <v>0</v>
      </c>
      <c r="D152" s="20">
        <f t="shared" ref="D152:E152" si="152">D151</f>
        <v>9000</v>
      </c>
      <c r="E152" s="20">
        <f t="shared" si="152"/>
        <v>9000</v>
      </c>
      <c r="F152" s="20">
        <f t="shared" ref="F152:H152" si="153">F151</f>
        <v>0</v>
      </c>
      <c r="G152" s="20">
        <f t="shared" si="153"/>
        <v>0</v>
      </c>
      <c r="H152" s="20">
        <f t="shared" si="153"/>
        <v>0</v>
      </c>
      <c r="I152" s="18">
        <v>3292</v>
      </c>
      <c r="J152" s="19" t="s">
        <v>108</v>
      </c>
      <c r="K152" s="20">
        <f>K151</f>
        <v>0</v>
      </c>
      <c r="L152" s="20">
        <f t="shared" ref="L152:M152" si="154">L151</f>
        <v>0</v>
      </c>
      <c r="M152" s="20">
        <f t="shared" si="154"/>
        <v>0</v>
      </c>
      <c r="N152" s="20">
        <f t="shared" ref="N152:P152" si="155">N151</f>
        <v>0</v>
      </c>
      <c r="O152" s="20">
        <f t="shared" si="155"/>
        <v>9000</v>
      </c>
      <c r="P152" s="20">
        <f t="shared" si="155"/>
        <v>9000</v>
      </c>
    </row>
    <row r="153" spans="1:16">
      <c r="A153" s="23">
        <v>329311</v>
      </c>
      <c r="B153" s="17" t="s">
        <v>106</v>
      </c>
      <c r="C153" s="13">
        <v>7000</v>
      </c>
      <c r="D153" s="13">
        <v>3000</v>
      </c>
      <c r="E153" s="20">
        <f t="shared" si="136"/>
        <v>10000</v>
      </c>
      <c r="F153" s="13">
        <v>5000</v>
      </c>
      <c r="G153" s="13">
        <v>2200</v>
      </c>
      <c r="H153" s="20">
        <f t="shared" si="137"/>
        <v>7200</v>
      </c>
      <c r="I153" s="23">
        <v>329311</v>
      </c>
      <c r="J153" s="17" t="s">
        <v>106</v>
      </c>
      <c r="K153" s="13"/>
      <c r="L153" s="13"/>
      <c r="M153" s="37">
        <f t="shared" si="138"/>
        <v>0</v>
      </c>
      <c r="N153" s="13">
        <v>2000</v>
      </c>
      <c r="O153" s="13">
        <v>800</v>
      </c>
      <c r="P153" s="37">
        <f t="shared" si="139"/>
        <v>2800</v>
      </c>
    </row>
    <row r="154" spans="1:16">
      <c r="A154" s="18">
        <v>3293</v>
      </c>
      <c r="B154" s="19" t="s">
        <v>106</v>
      </c>
      <c r="C154" s="20">
        <f>C153</f>
        <v>7000</v>
      </c>
      <c r="D154" s="20">
        <f t="shared" ref="D154:E154" si="156">D153</f>
        <v>3000</v>
      </c>
      <c r="E154" s="20">
        <f t="shared" si="156"/>
        <v>10000</v>
      </c>
      <c r="F154" s="20">
        <f t="shared" ref="F154:H154" si="157">F153</f>
        <v>5000</v>
      </c>
      <c r="G154" s="20">
        <f t="shared" si="157"/>
        <v>2200</v>
      </c>
      <c r="H154" s="20">
        <f t="shared" si="157"/>
        <v>7200</v>
      </c>
      <c r="I154" s="18">
        <v>3293</v>
      </c>
      <c r="J154" s="19" t="s">
        <v>106</v>
      </c>
      <c r="K154" s="20">
        <f>K153</f>
        <v>0</v>
      </c>
      <c r="L154" s="20">
        <f t="shared" ref="L154:M154" si="158">L153</f>
        <v>0</v>
      </c>
      <c r="M154" s="20">
        <f t="shared" si="158"/>
        <v>0</v>
      </c>
      <c r="N154" s="20">
        <f t="shared" ref="N154:P154" si="159">N153</f>
        <v>2000</v>
      </c>
      <c r="O154" s="20">
        <f t="shared" si="159"/>
        <v>800</v>
      </c>
      <c r="P154" s="20">
        <f t="shared" si="159"/>
        <v>2800</v>
      </c>
    </row>
    <row r="155" spans="1:16">
      <c r="A155" s="23">
        <v>329411</v>
      </c>
      <c r="B155" s="17" t="s">
        <v>109</v>
      </c>
      <c r="C155" s="13">
        <v>8000</v>
      </c>
      <c r="D155" s="13"/>
      <c r="E155" s="20">
        <f t="shared" si="136"/>
        <v>8000</v>
      </c>
      <c r="F155" s="13">
        <v>3000</v>
      </c>
      <c r="G155" s="13">
        <v>4500</v>
      </c>
      <c r="H155" s="20">
        <f t="shared" si="137"/>
        <v>7500</v>
      </c>
      <c r="I155" s="23">
        <v>329411</v>
      </c>
      <c r="J155" s="17" t="s">
        <v>109</v>
      </c>
      <c r="K155" s="20"/>
      <c r="L155" s="20"/>
      <c r="M155" s="37">
        <f t="shared" si="138"/>
        <v>0</v>
      </c>
      <c r="N155" s="13">
        <v>5000</v>
      </c>
      <c r="O155" s="13">
        <v>-4500</v>
      </c>
      <c r="P155" s="37">
        <f t="shared" si="139"/>
        <v>500</v>
      </c>
    </row>
    <row r="156" spans="1:16" s="24" customFormat="1">
      <c r="A156" s="23">
        <v>329421</v>
      </c>
      <c r="B156" s="17" t="s">
        <v>110</v>
      </c>
      <c r="C156" s="13"/>
      <c r="D156" s="13"/>
      <c r="E156" s="20">
        <f t="shared" si="136"/>
        <v>0</v>
      </c>
      <c r="F156" s="13"/>
      <c r="G156" s="13"/>
      <c r="H156" s="20">
        <f t="shared" si="137"/>
        <v>0</v>
      </c>
      <c r="I156" s="23">
        <v>329421</v>
      </c>
      <c r="J156" s="17" t="s">
        <v>110</v>
      </c>
      <c r="K156" s="13"/>
      <c r="L156" s="13"/>
      <c r="M156" s="37">
        <f t="shared" si="138"/>
        <v>0</v>
      </c>
      <c r="N156" s="13"/>
      <c r="O156" s="13"/>
      <c r="P156" s="37">
        <f t="shared" si="139"/>
        <v>0</v>
      </c>
    </row>
    <row r="157" spans="1:16" s="2" customFormat="1">
      <c r="A157" s="18">
        <v>3294</v>
      </c>
      <c r="B157" s="19" t="s">
        <v>111</v>
      </c>
      <c r="C157" s="20">
        <f>C155+C156</f>
        <v>8000</v>
      </c>
      <c r="D157" s="20">
        <f t="shared" ref="D157:E157" si="160">D155+D156</f>
        <v>0</v>
      </c>
      <c r="E157" s="20">
        <f t="shared" si="160"/>
        <v>8000</v>
      </c>
      <c r="F157" s="20">
        <f t="shared" ref="F157:H157" si="161">F155+F156</f>
        <v>3000</v>
      </c>
      <c r="G157" s="20">
        <f t="shared" si="161"/>
        <v>4500</v>
      </c>
      <c r="H157" s="20">
        <f t="shared" si="161"/>
        <v>7500</v>
      </c>
      <c r="I157" s="18">
        <v>3294</v>
      </c>
      <c r="J157" s="19" t="s">
        <v>111</v>
      </c>
      <c r="K157" s="13">
        <f>K155+K156</f>
        <v>0</v>
      </c>
      <c r="L157" s="13">
        <f t="shared" ref="L157:M157" si="162">L155+L156</f>
        <v>0</v>
      </c>
      <c r="M157" s="13">
        <f t="shared" si="162"/>
        <v>0</v>
      </c>
      <c r="N157" s="20">
        <f t="shared" ref="N157:P157" si="163">N155+N156</f>
        <v>5000</v>
      </c>
      <c r="O157" s="20">
        <f t="shared" si="163"/>
        <v>-4500</v>
      </c>
      <c r="P157" s="20">
        <f t="shared" si="163"/>
        <v>500</v>
      </c>
    </row>
    <row r="158" spans="1:16">
      <c r="A158" s="23">
        <v>329511</v>
      </c>
      <c r="B158" s="17" t="s">
        <v>112</v>
      </c>
      <c r="C158" s="13">
        <v>200</v>
      </c>
      <c r="D158" s="13"/>
      <c r="E158" s="20">
        <f t="shared" si="136"/>
        <v>200</v>
      </c>
      <c r="F158" s="13">
        <v>200</v>
      </c>
      <c r="G158" s="13"/>
      <c r="H158" s="20">
        <f t="shared" si="137"/>
        <v>200</v>
      </c>
      <c r="I158" s="23">
        <v>329511</v>
      </c>
      <c r="J158" s="17" t="s">
        <v>112</v>
      </c>
      <c r="K158" s="20"/>
      <c r="L158" s="20"/>
      <c r="M158" s="37">
        <f t="shared" si="138"/>
        <v>0</v>
      </c>
      <c r="N158" s="20"/>
      <c r="O158" s="20"/>
      <c r="P158" s="37">
        <f t="shared" si="139"/>
        <v>0</v>
      </c>
    </row>
    <row r="159" spans="1:16">
      <c r="A159" s="23">
        <v>329521</v>
      </c>
      <c r="B159" s="17" t="s">
        <v>113</v>
      </c>
      <c r="C159" s="13">
        <v>500</v>
      </c>
      <c r="D159" s="13"/>
      <c r="E159" s="20">
        <f t="shared" si="136"/>
        <v>500</v>
      </c>
      <c r="F159" s="13">
        <v>500</v>
      </c>
      <c r="G159" s="13"/>
      <c r="H159" s="20">
        <f t="shared" si="137"/>
        <v>500</v>
      </c>
      <c r="I159" s="23">
        <v>329521</v>
      </c>
      <c r="J159" s="17" t="s">
        <v>113</v>
      </c>
      <c r="K159" s="20"/>
      <c r="L159" s="20"/>
      <c r="M159" s="37">
        <f t="shared" si="138"/>
        <v>0</v>
      </c>
      <c r="N159" s="20"/>
      <c r="O159" s="20"/>
      <c r="P159" s="37">
        <f t="shared" si="139"/>
        <v>0</v>
      </c>
    </row>
    <row r="160" spans="1:16">
      <c r="A160" s="23">
        <v>329531</v>
      </c>
      <c r="B160" s="17" t="s">
        <v>114</v>
      </c>
      <c r="C160" s="13">
        <v>300</v>
      </c>
      <c r="D160" s="13"/>
      <c r="E160" s="20">
        <f t="shared" si="136"/>
        <v>300</v>
      </c>
      <c r="F160" s="13">
        <v>300</v>
      </c>
      <c r="G160" s="13"/>
      <c r="H160" s="20">
        <f t="shared" si="137"/>
        <v>300</v>
      </c>
      <c r="I160" s="23">
        <v>329531</v>
      </c>
      <c r="J160" s="17" t="s">
        <v>114</v>
      </c>
      <c r="K160" s="13"/>
      <c r="L160" s="13"/>
      <c r="M160" s="37">
        <f t="shared" si="138"/>
        <v>0</v>
      </c>
      <c r="N160" s="13"/>
      <c r="O160" s="13"/>
      <c r="P160" s="37">
        <f t="shared" si="139"/>
        <v>0</v>
      </c>
    </row>
    <row r="161" spans="1:16" s="24" customFormat="1">
      <c r="A161" s="23">
        <v>329551</v>
      </c>
      <c r="B161" s="17" t="s">
        <v>115</v>
      </c>
      <c r="C161" s="13">
        <v>25000</v>
      </c>
      <c r="D161" s="13"/>
      <c r="E161" s="20">
        <f t="shared" si="136"/>
        <v>25000</v>
      </c>
      <c r="F161" s="13"/>
      <c r="G161" s="13"/>
      <c r="H161" s="20">
        <f t="shared" si="137"/>
        <v>0</v>
      </c>
      <c r="I161" s="23">
        <v>329551</v>
      </c>
      <c r="J161" s="17" t="s">
        <v>115</v>
      </c>
      <c r="K161" s="13">
        <v>25000</v>
      </c>
      <c r="L161" s="13"/>
      <c r="M161" s="37">
        <f t="shared" si="138"/>
        <v>25000</v>
      </c>
      <c r="N161" s="13"/>
      <c r="O161" s="13"/>
      <c r="P161" s="37">
        <f t="shared" si="139"/>
        <v>0</v>
      </c>
    </row>
    <row r="162" spans="1:16">
      <c r="A162" s="23">
        <v>329591</v>
      </c>
      <c r="B162" s="17" t="s">
        <v>116</v>
      </c>
      <c r="C162" s="13"/>
      <c r="D162" s="13"/>
      <c r="E162" s="20">
        <f t="shared" si="136"/>
        <v>0</v>
      </c>
      <c r="F162" s="13"/>
      <c r="G162" s="13"/>
      <c r="H162" s="20">
        <f t="shared" si="137"/>
        <v>0</v>
      </c>
      <c r="I162" s="23">
        <v>329591</v>
      </c>
      <c r="J162" s="17" t="s">
        <v>116</v>
      </c>
      <c r="K162" s="13"/>
      <c r="L162" s="13"/>
      <c r="M162" s="37">
        <f t="shared" si="138"/>
        <v>0</v>
      </c>
      <c r="N162" s="13"/>
      <c r="O162" s="13"/>
      <c r="P162" s="37">
        <f t="shared" si="139"/>
        <v>0</v>
      </c>
    </row>
    <row r="163" spans="1:16" s="2" customFormat="1">
      <c r="A163" s="26">
        <v>3295</v>
      </c>
      <c r="B163" s="27" t="s">
        <v>117</v>
      </c>
      <c r="C163" s="28">
        <f>SUM(C158:C162)</f>
        <v>26000</v>
      </c>
      <c r="D163" s="28">
        <f t="shared" ref="D163:E163" si="164">SUM(D158:D162)</f>
        <v>0</v>
      </c>
      <c r="E163" s="28">
        <f t="shared" si="164"/>
        <v>26000</v>
      </c>
      <c r="F163" s="28">
        <f t="shared" ref="F163:H163" si="165">SUM(F158:F162)</f>
        <v>1000</v>
      </c>
      <c r="G163" s="28">
        <f t="shared" si="165"/>
        <v>0</v>
      </c>
      <c r="H163" s="28">
        <f t="shared" si="165"/>
        <v>1000</v>
      </c>
      <c r="I163" s="26">
        <v>3295</v>
      </c>
      <c r="J163" s="27" t="s">
        <v>117</v>
      </c>
      <c r="K163" s="20">
        <f>SUM(K158:K162)</f>
        <v>25000</v>
      </c>
      <c r="L163" s="20">
        <f t="shared" ref="L163:M163" si="166">SUM(L158:L162)</f>
        <v>0</v>
      </c>
      <c r="M163" s="20">
        <f t="shared" si="166"/>
        <v>25000</v>
      </c>
      <c r="N163" s="13">
        <f t="shared" ref="N163:P163" si="167">SUM(N158:N162)</f>
        <v>0</v>
      </c>
      <c r="O163" s="13">
        <f t="shared" si="167"/>
        <v>0</v>
      </c>
      <c r="P163" s="13">
        <f t="shared" si="167"/>
        <v>0</v>
      </c>
    </row>
    <row r="164" spans="1:16">
      <c r="A164" s="18"/>
      <c r="B164" s="19"/>
      <c r="C164" s="20"/>
      <c r="D164" s="20"/>
      <c r="E164" s="20"/>
      <c r="F164" s="13"/>
      <c r="G164" s="20"/>
      <c r="H164" s="20"/>
      <c r="I164" s="18"/>
      <c r="J164" s="19"/>
      <c r="K164" s="13"/>
      <c r="L164" s="13"/>
      <c r="M164" s="20"/>
      <c r="N164" s="13"/>
      <c r="O164" s="13"/>
      <c r="P164" s="20"/>
    </row>
    <row r="165" spans="1:16">
      <c r="A165" s="18"/>
      <c r="B165" s="19"/>
      <c r="C165" s="20"/>
      <c r="D165" s="20"/>
      <c r="E165" s="20"/>
      <c r="F165" s="13"/>
      <c r="G165" s="20"/>
      <c r="H165" s="20"/>
      <c r="I165" s="18"/>
      <c r="J165" s="19"/>
      <c r="K165" s="20"/>
      <c r="L165" s="20"/>
      <c r="M165" s="20"/>
      <c r="N165" s="20"/>
      <c r="O165" s="20"/>
      <c r="P165" s="20"/>
    </row>
    <row r="166" spans="1:16">
      <c r="A166" s="46" t="str">
        <f>A1</f>
        <v>MEDICINSKA ŠKOLA BJELOVAR</v>
      </c>
      <c r="B166" s="46"/>
      <c r="C166" s="46"/>
      <c r="D166" s="46"/>
      <c r="I166" s="46" t="str">
        <f>A1</f>
        <v>MEDICINSKA ŠKOLA BJELOVAR</v>
      </c>
      <c r="J166" s="46"/>
      <c r="K166" s="46"/>
      <c r="L166" s="46"/>
      <c r="M166" s="35"/>
      <c r="N166" s="8"/>
      <c r="O166" s="12"/>
      <c r="P166" s="35"/>
    </row>
    <row r="167" spans="1:16">
      <c r="A167" s="47" t="s">
        <v>20</v>
      </c>
      <c r="B167" s="47"/>
      <c r="C167" s="47"/>
      <c r="D167" s="47"/>
      <c r="H167" s="30" t="s">
        <v>161</v>
      </c>
      <c r="I167" s="47" t="s">
        <v>20</v>
      </c>
      <c r="J167" s="47"/>
      <c r="K167" s="47"/>
      <c r="L167" s="47"/>
      <c r="M167" s="35"/>
      <c r="N167" s="8"/>
      <c r="O167" s="12"/>
      <c r="P167" s="29" t="str">
        <f>H167</f>
        <v>str. 6</v>
      </c>
    </row>
    <row r="168" spans="1:16">
      <c r="A168" s="22"/>
      <c r="B168" s="45" t="str">
        <f>B3</f>
        <v>REBALANS PLANA PRIHODA I RASHODA ZA 2017. GODINU</v>
      </c>
      <c r="C168" s="45"/>
      <c r="D168" s="45"/>
      <c r="E168" s="45"/>
      <c r="F168" s="45"/>
      <c r="G168" s="45"/>
      <c r="H168" s="45"/>
      <c r="I168" s="25"/>
      <c r="J168" s="45" t="str">
        <f>B3</f>
        <v>REBALANS PLANA PRIHODA I RASHODA ZA 2017. GODINU</v>
      </c>
      <c r="K168" s="45"/>
      <c r="L168" s="45"/>
      <c r="M168" s="45"/>
      <c r="N168" s="45"/>
      <c r="O168" s="45"/>
      <c r="P168" s="45"/>
    </row>
    <row r="169" spans="1:16">
      <c r="I169" s="1"/>
      <c r="J169" s="3"/>
      <c r="K169" s="8"/>
      <c r="L169" s="8"/>
      <c r="M169" s="35"/>
      <c r="N169" s="8"/>
      <c r="O169" s="12"/>
      <c r="P169" s="35"/>
    </row>
    <row r="170" spans="1:16" ht="15" customHeight="1">
      <c r="A170" s="4"/>
      <c r="B170" s="10"/>
      <c r="C170" s="39" t="str">
        <f>C5</f>
        <v xml:space="preserve">P L A N   U K U P N O </v>
      </c>
      <c r="D170" s="40"/>
      <c r="E170" s="41"/>
      <c r="F170" s="39" t="str">
        <f>F5</f>
        <v>Ž U P A N I J A</v>
      </c>
      <c r="G170" s="40"/>
      <c r="H170" s="41"/>
      <c r="I170" s="4"/>
      <c r="J170" s="10"/>
      <c r="K170" s="48" t="s">
        <v>163</v>
      </c>
      <c r="L170" s="49"/>
      <c r="M170" s="50"/>
      <c r="N170" s="48" t="s">
        <v>170</v>
      </c>
      <c r="O170" s="49"/>
      <c r="P170" s="50"/>
    </row>
    <row r="171" spans="1:16" ht="15.75">
      <c r="A171" s="7" t="s">
        <v>7</v>
      </c>
      <c r="B171" s="11" t="s">
        <v>8</v>
      </c>
      <c r="C171" s="42" t="str">
        <f>C6</f>
        <v>2 0 1 7.</v>
      </c>
      <c r="D171" s="43"/>
      <c r="E171" s="44"/>
      <c r="F171" s="42" t="str">
        <f>C6</f>
        <v>2 0 1 7.</v>
      </c>
      <c r="G171" s="43"/>
      <c r="H171" s="44"/>
      <c r="I171" s="7" t="s">
        <v>7</v>
      </c>
      <c r="J171" s="11" t="s">
        <v>8</v>
      </c>
      <c r="K171" s="42" t="str">
        <f>C6</f>
        <v>2 0 1 7.</v>
      </c>
      <c r="L171" s="51"/>
      <c r="M171" s="52"/>
      <c r="N171" s="42" t="str">
        <f>C6</f>
        <v>2 0 1 7.</v>
      </c>
      <c r="O171" s="43"/>
      <c r="P171" s="44"/>
    </row>
    <row r="172" spans="1:16">
      <c r="A172" s="5"/>
      <c r="B172" s="14"/>
      <c r="C172" s="15" t="s">
        <v>166</v>
      </c>
      <c r="D172" s="15" t="s">
        <v>167</v>
      </c>
      <c r="E172" s="33" t="s">
        <v>166</v>
      </c>
      <c r="F172" s="15" t="s">
        <v>166</v>
      </c>
      <c r="G172" s="15" t="s">
        <v>167</v>
      </c>
      <c r="H172" s="33" t="s">
        <v>166</v>
      </c>
      <c r="I172" s="5"/>
      <c r="J172" s="14"/>
      <c r="K172" s="32" t="s">
        <v>166</v>
      </c>
      <c r="L172" s="32" t="s">
        <v>167</v>
      </c>
      <c r="M172" s="34" t="s">
        <v>166</v>
      </c>
      <c r="N172" s="32" t="s">
        <v>166</v>
      </c>
      <c r="O172" s="32" t="s">
        <v>167</v>
      </c>
      <c r="P172" s="34" t="s">
        <v>166</v>
      </c>
    </row>
    <row r="173" spans="1:16">
      <c r="A173" s="16">
        <v>329911</v>
      </c>
      <c r="B173" s="17" t="s">
        <v>118</v>
      </c>
      <c r="C173" s="13">
        <v>2000</v>
      </c>
      <c r="D173" s="13">
        <v>-1500</v>
      </c>
      <c r="E173" s="20">
        <f>C173+D173</f>
        <v>500</v>
      </c>
      <c r="F173" s="13">
        <v>2000</v>
      </c>
      <c r="G173" s="13">
        <v>-1500</v>
      </c>
      <c r="H173" s="20">
        <f>F173+G173</f>
        <v>500</v>
      </c>
      <c r="I173" s="16">
        <v>329911</v>
      </c>
      <c r="J173" s="17" t="s">
        <v>118</v>
      </c>
      <c r="K173" s="31"/>
      <c r="L173" s="31"/>
      <c r="M173" s="37">
        <f>K173+L173</f>
        <v>0</v>
      </c>
      <c r="N173" s="31"/>
      <c r="O173" s="31"/>
      <c r="P173" s="37">
        <f>N173+O173</f>
        <v>0</v>
      </c>
    </row>
    <row r="174" spans="1:16">
      <c r="A174" s="23">
        <v>329991</v>
      </c>
      <c r="B174" s="17" t="s">
        <v>119</v>
      </c>
      <c r="C174" s="13">
        <v>27000</v>
      </c>
      <c r="D174" s="13">
        <v>-14500</v>
      </c>
      <c r="E174" s="20">
        <f t="shared" ref="E174:E189" si="168">C174+D174</f>
        <v>12500</v>
      </c>
      <c r="F174" s="13">
        <v>20000</v>
      </c>
      <c r="G174" s="13">
        <v>-8500</v>
      </c>
      <c r="H174" s="20">
        <f t="shared" ref="H174:H189" si="169">F174+G174</f>
        <v>11500</v>
      </c>
      <c r="I174" s="23">
        <v>329991</v>
      </c>
      <c r="J174" s="17" t="s">
        <v>119</v>
      </c>
      <c r="K174" s="13"/>
      <c r="L174" s="13"/>
      <c r="M174" s="37">
        <f t="shared" ref="M174:M189" si="170">K174+L174</f>
        <v>0</v>
      </c>
      <c r="N174" s="13">
        <v>7000</v>
      </c>
      <c r="O174" s="13">
        <v>-6000</v>
      </c>
      <c r="P174" s="37">
        <f t="shared" ref="P174:P189" si="171">N174+O174</f>
        <v>1000</v>
      </c>
    </row>
    <row r="175" spans="1:16" s="2" customFormat="1">
      <c r="A175" s="18">
        <v>3299</v>
      </c>
      <c r="B175" s="19" t="s">
        <v>119</v>
      </c>
      <c r="C175" s="20">
        <f>C173+C174</f>
        <v>29000</v>
      </c>
      <c r="D175" s="20">
        <f t="shared" ref="D175:E175" si="172">D173+D174</f>
        <v>-16000</v>
      </c>
      <c r="E175" s="20">
        <f t="shared" si="172"/>
        <v>13000</v>
      </c>
      <c r="F175" s="20">
        <f t="shared" ref="F175:H175" si="173">F173+F174</f>
        <v>22000</v>
      </c>
      <c r="G175" s="20">
        <f t="shared" si="173"/>
        <v>-10000</v>
      </c>
      <c r="H175" s="20">
        <f t="shared" si="173"/>
        <v>12000</v>
      </c>
      <c r="I175" s="18">
        <v>3299</v>
      </c>
      <c r="J175" s="19" t="s">
        <v>119</v>
      </c>
      <c r="K175" s="20">
        <f>K173+K174</f>
        <v>0</v>
      </c>
      <c r="L175" s="20">
        <f t="shared" ref="L175:M175" si="174">L173+L174</f>
        <v>0</v>
      </c>
      <c r="M175" s="20">
        <f t="shared" si="174"/>
        <v>0</v>
      </c>
      <c r="N175" s="20">
        <f t="shared" ref="N175:P175" si="175">N173+N174</f>
        <v>7000</v>
      </c>
      <c r="O175" s="20">
        <f t="shared" si="175"/>
        <v>-6000</v>
      </c>
      <c r="P175" s="20">
        <f t="shared" si="175"/>
        <v>1000</v>
      </c>
    </row>
    <row r="176" spans="1:16" s="2" customFormat="1">
      <c r="A176" s="18">
        <v>329</v>
      </c>
      <c r="B176" s="19" t="s">
        <v>119</v>
      </c>
      <c r="C176" s="20">
        <f>C152+C154+C157+C163+C175</f>
        <v>70000</v>
      </c>
      <c r="D176" s="20">
        <f t="shared" ref="D176:E176" si="176">D152+D154+D157+D163+D175</f>
        <v>-4000</v>
      </c>
      <c r="E176" s="20">
        <f t="shared" si="176"/>
        <v>66000</v>
      </c>
      <c r="F176" s="20">
        <f t="shared" ref="F176:H176" si="177">F152+F154+F157+F163+F175</f>
        <v>31000</v>
      </c>
      <c r="G176" s="20">
        <f t="shared" si="177"/>
        <v>-3300</v>
      </c>
      <c r="H176" s="20">
        <f t="shared" si="177"/>
        <v>27700</v>
      </c>
      <c r="I176" s="18">
        <v>329</v>
      </c>
      <c r="J176" s="19" t="s">
        <v>119</v>
      </c>
      <c r="K176" s="20">
        <f>K152+K154+K157+K163+K175</f>
        <v>25000</v>
      </c>
      <c r="L176" s="20">
        <f t="shared" ref="L176:M176" si="178">L152+L154+L157+L163+L175</f>
        <v>0</v>
      </c>
      <c r="M176" s="20">
        <f t="shared" si="178"/>
        <v>25000</v>
      </c>
      <c r="N176" s="20">
        <f t="shared" ref="N176:P176" si="179">N152+N154+N157+N163+N175</f>
        <v>14000</v>
      </c>
      <c r="O176" s="20">
        <f t="shared" si="179"/>
        <v>-700</v>
      </c>
      <c r="P176" s="20">
        <f t="shared" si="179"/>
        <v>13300</v>
      </c>
    </row>
    <row r="177" spans="1:16">
      <c r="A177" s="23">
        <v>34233</v>
      </c>
      <c r="B177" s="17" t="s">
        <v>120</v>
      </c>
      <c r="C177" s="13"/>
      <c r="D177" s="13"/>
      <c r="E177" s="20">
        <f t="shared" si="168"/>
        <v>0</v>
      </c>
      <c r="F177" s="13"/>
      <c r="G177" s="13"/>
      <c r="H177" s="20">
        <f t="shared" si="169"/>
        <v>0</v>
      </c>
      <c r="I177" s="23">
        <v>34233</v>
      </c>
      <c r="J177" s="17" t="s">
        <v>120</v>
      </c>
      <c r="K177" s="20"/>
      <c r="L177" s="20"/>
      <c r="M177" s="37">
        <f t="shared" si="170"/>
        <v>0</v>
      </c>
      <c r="N177" s="20"/>
      <c r="O177" s="20"/>
      <c r="P177" s="37">
        <f t="shared" si="171"/>
        <v>0</v>
      </c>
    </row>
    <row r="178" spans="1:16" s="2" customFormat="1">
      <c r="A178" s="18">
        <v>342</v>
      </c>
      <c r="B178" s="19" t="s">
        <v>121</v>
      </c>
      <c r="C178" s="20">
        <f>C177</f>
        <v>0</v>
      </c>
      <c r="D178" s="20">
        <f t="shared" ref="D178:E178" si="180">D177</f>
        <v>0</v>
      </c>
      <c r="E178" s="20">
        <f t="shared" si="180"/>
        <v>0</v>
      </c>
      <c r="F178" s="20">
        <f t="shared" ref="F178:H178" si="181">F177</f>
        <v>0</v>
      </c>
      <c r="G178" s="20">
        <f t="shared" si="181"/>
        <v>0</v>
      </c>
      <c r="H178" s="20">
        <f t="shared" si="181"/>
        <v>0</v>
      </c>
      <c r="I178" s="18">
        <v>342</v>
      </c>
      <c r="J178" s="19" t="s">
        <v>121</v>
      </c>
      <c r="K178" s="13">
        <f>K177</f>
        <v>0</v>
      </c>
      <c r="L178" s="13">
        <f t="shared" ref="L178:M178" si="182">L177</f>
        <v>0</v>
      </c>
      <c r="M178" s="13">
        <f t="shared" si="182"/>
        <v>0</v>
      </c>
      <c r="N178" s="13">
        <f t="shared" ref="N178:P178" si="183">N177</f>
        <v>0</v>
      </c>
      <c r="O178" s="13">
        <f t="shared" si="183"/>
        <v>0</v>
      </c>
      <c r="P178" s="13">
        <f t="shared" si="183"/>
        <v>0</v>
      </c>
    </row>
    <row r="179" spans="1:16" s="24" customFormat="1">
      <c r="A179" s="23">
        <v>343111</v>
      </c>
      <c r="B179" s="17" t="s">
        <v>122</v>
      </c>
      <c r="C179" s="13">
        <v>766</v>
      </c>
      <c r="D179" s="13">
        <v>-197</v>
      </c>
      <c r="E179" s="20">
        <f t="shared" si="168"/>
        <v>569</v>
      </c>
      <c r="F179" s="13">
        <v>766</v>
      </c>
      <c r="G179" s="13">
        <v>-337</v>
      </c>
      <c r="H179" s="20">
        <f t="shared" si="169"/>
        <v>429</v>
      </c>
      <c r="I179" s="23">
        <v>343111</v>
      </c>
      <c r="J179" s="17" t="s">
        <v>122</v>
      </c>
      <c r="K179" s="20"/>
      <c r="L179" s="20"/>
      <c r="M179" s="37">
        <f t="shared" si="170"/>
        <v>0</v>
      </c>
      <c r="N179" s="13"/>
      <c r="O179" s="13">
        <v>140</v>
      </c>
      <c r="P179" s="37">
        <f t="shared" si="171"/>
        <v>140</v>
      </c>
    </row>
    <row r="180" spans="1:16" s="24" customFormat="1">
      <c r="A180" s="23">
        <v>343121</v>
      </c>
      <c r="B180" s="17" t="s">
        <v>123</v>
      </c>
      <c r="C180" s="13">
        <v>5000</v>
      </c>
      <c r="D180" s="13"/>
      <c r="E180" s="20">
        <f t="shared" si="168"/>
        <v>5000</v>
      </c>
      <c r="F180" s="13">
        <v>3000</v>
      </c>
      <c r="G180" s="13"/>
      <c r="H180" s="20">
        <f t="shared" si="169"/>
        <v>3000</v>
      </c>
      <c r="I180" s="23">
        <v>343121</v>
      </c>
      <c r="J180" s="17" t="s">
        <v>123</v>
      </c>
      <c r="K180" s="13"/>
      <c r="L180" s="13"/>
      <c r="M180" s="37">
        <f t="shared" si="170"/>
        <v>0</v>
      </c>
      <c r="N180" s="13">
        <v>2000</v>
      </c>
      <c r="O180" s="13"/>
      <c r="P180" s="37">
        <f t="shared" si="171"/>
        <v>2000</v>
      </c>
    </row>
    <row r="181" spans="1:16" s="2" customFormat="1">
      <c r="A181" s="18">
        <v>3431</v>
      </c>
      <c r="B181" s="19" t="s">
        <v>124</v>
      </c>
      <c r="C181" s="20">
        <f>C179+C180</f>
        <v>5766</v>
      </c>
      <c r="D181" s="20">
        <f t="shared" ref="D181:E181" si="184">D179+D180</f>
        <v>-197</v>
      </c>
      <c r="E181" s="20">
        <f t="shared" si="184"/>
        <v>5569</v>
      </c>
      <c r="F181" s="20">
        <f t="shared" ref="F181:H181" si="185">F179+F180</f>
        <v>3766</v>
      </c>
      <c r="G181" s="20">
        <f t="shared" si="185"/>
        <v>-337</v>
      </c>
      <c r="H181" s="20">
        <f t="shared" si="185"/>
        <v>3429</v>
      </c>
      <c r="I181" s="18">
        <v>3431</v>
      </c>
      <c r="J181" s="19" t="s">
        <v>124</v>
      </c>
      <c r="K181" s="20">
        <f>K179+K180</f>
        <v>0</v>
      </c>
      <c r="L181" s="20">
        <f t="shared" ref="L181:M181" si="186">L179+L180</f>
        <v>0</v>
      </c>
      <c r="M181" s="20">
        <f t="shared" si="186"/>
        <v>0</v>
      </c>
      <c r="N181" s="20">
        <f t="shared" ref="N181:P181" si="187">N179+N180</f>
        <v>2000</v>
      </c>
      <c r="O181" s="20">
        <f t="shared" si="187"/>
        <v>140</v>
      </c>
      <c r="P181" s="20">
        <f t="shared" si="187"/>
        <v>2140</v>
      </c>
    </row>
    <row r="182" spans="1:16">
      <c r="A182" s="16">
        <v>343331</v>
      </c>
      <c r="B182" s="17" t="s">
        <v>125</v>
      </c>
      <c r="C182" s="13">
        <v>1000</v>
      </c>
      <c r="D182" s="13">
        <v>-500</v>
      </c>
      <c r="E182" s="20">
        <f t="shared" si="168"/>
        <v>500</v>
      </c>
      <c r="F182" s="13">
        <v>1000</v>
      </c>
      <c r="G182" s="13">
        <v>-500</v>
      </c>
      <c r="H182" s="20">
        <f t="shared" si="169"/>
        <v>500</v>
      </c>
      <c r="I182" s="16">
        <v>343331</v>
      </c>
      <c r="J182" s="17" t="s">
        <v>125</v>
      </c>
      <c r="K182" s="13"/>
      <c r="L182" s="13"/>
      <c r="M182" s="37">
        <f t="shared" si="170"/>
        <v>0</v>
      </c>
      <c r="N182" s="13"/>
      <c r="O182" s="13"/>
      <c r="P182" s="37">
        <f t="shared" si="171"/>
        <v>0</v>
      </c>
    </row>
    <row r="183" spans="1:16">
      <c r="A183" s="18">
        <v>3433</v>
      </c>
      <c r="B183" s="19" t="s">
        <v>126</v>
      </c>
      <c r="C183" s="20">
        <f>C182</f>
        <v>1000</v>
      </c>
      <c r="D183" s="20">
        <f t="shared" ref="D183:E183" si="188">D182</f>
        <v>-500</v>
      </c>
      <c r="E183" s="20">
        <f t="shared" si="188"/>
        <v>500</v>
      </c>
      <c r="F183" s="20">
        <f t="shared" ref="F183:H183" si="189">F182</f>
        <v>1000</v>
      </c>
      <c r="G183" s="20">
        <f t="shared" si="189"/>
        <v>-500</v>
      </c>
      <c r="H183" s="20">
        <f t="shared" si="189"/>
        <v>500</v>
      </c>
      <c r="I183" s="18">
        <v>3433</v>
      </c>
      <c r="J183" s="19" t="s">
        <v>126</v>
      </c>
      <c r="K183" s="20">
        <f>K182</f>
        <v>0</v>
      </c>
      <c r="L183" s="20">
        <f t="shared" ref="L183:M183" si="190">L182</f>
        <v>0</v>
      </c>
      <c r="M183" s="20">
        <f t="shared" si="190"/>
        <v>0</v>
      </c>
      <c r="N183" s="20">
        <f t="shared" ref="N183:P183" si="191">N182</f>
        <v>0</v>
      </c>
      <c r="O183" s="20">
        <f t="shared" si="191"/>
        <v>0</v>
      </c>
      <c r="P183" s="20">
        <f t="shared" si="191"/>
        <v>0</v>
      </c>
    </row>
    <row r="184" spans="1:16">
      <c r="A184" s="23">
        <v>343491</v>
      </c>
      <c r="B184" s="17" t="s">
        <v>127</v>
      </c>
      <c r="C184" s="13">
        <v>1000</v>
      </c>
      <c r="D184" s="13">
        <v>-1000</v>
      </c>
      <c r="E184" s="20">
        <f t="shared" si="168"/>
        <v>0</v>
      </c>
      <c r="F184" s="13"/>
      <c r="G184" s="13"/>
      <c r="H184" s="20">
        <f t="shared" si="169"/>
        <v>0</v>
      </c>
      <c r="I184" s="23">
        <v>343491</v>
      </c>
      <c r="J184" s="17" t="s">
        <v>127</v>
      </c>
      <c r="K184" s="13"/>
      <c r="L184" s="13"/>
      <c r="M184" s="37">
        <f t="shared" si="170"/>
        <v>0</v>
      </c>
      <c r="N184" s="13">
        <v>1000</v>
      </c>
      <c r="O184" s="13">
        <v>-1000</v>
      </c>
      <c r="P184" s="37">
        <f t="shared" si="171"/>
        <v>0</v>
      </c>
    </row>
    <row r="185" spans="1:16">
      <c r="A185" s="18">
        <v>3434</v>
      </c>
      <c r="B185" s="19" t="s">
        <v>127</v>
      </c>
      <c r="C185" s="20">
        <f>C184</f>
        <v>1000</v>
      </c>
      <c r="D185" s="20">
        <f t="shared" ref="D185:E185" si="192">D184</f>
        <v>-1000</v>
      </c>
      <c r="E185" s="20">
        <f t="shared" si="192"/>
        <v>0</v>
      </c>
      <c r="F185" s="20">
        <f t="shared" ref="F185:H185" si="193">F184</f>
        <v>0</v>
      </c>
      <c r="G185" s="20">
        <f t="shared" si="193"/>
        <v>0</v>
      </c>
      <c r="H185" s="20">
        <f t="shared" si="193"/>
        <v>0</v>
      </c>
      <c r="I185" s="18">
        <v>3434</v>
      </c>
      <c r="J185" s="19" t="s">
        <v>127</v>
      </c>
      <c r="K185" s="20">
        <f>K184</f>
        <v>0</v>
      </c>
      <c r="L185" s="20">
        <f t="shared" ref="L185:M185" si="194">L184</f>
        <v>0</v>
      </c>
      <c r="M185" s="20">
        <f t="shared" si="194"/>
        <v>0</v>
      </c>
      <c r="N185" s="20">
        <f t="shared" ref="N185:P185" si="195">N184</f>
        <v>1000</v>
      </c>
      <c r="O185" s="20">
        <f t="shared" si="195"/>
        <v>-1000</v>
      </c>
      <c r="P185" s="20">
        <f t="shared" si="195"/>
        <v>0</v>
      </c>
    </row>
    <row r="186" spans="1:16" s="2" customFormat="1">
      <c r="A186" s="18">
        <v>343</v>
      </c>
      <c r="B186" s="19" t="s">
        <v>128</v>
      </c>
      <c r="C186" s="20">
        <f>C181+C183+C185</f>
        <v>7766</v>
      </c>
      <c r="D186" s="20">
        <f t="shared" ref="D186:E186" si="196">D181+D183+D185</f>
        <v>-1697</v>
      </c>
      <c r="E186" s="20">
        <f t="shared" si="196"/>
        <v>6069</v>
      </c>
      <c r="F186" s="20">
        <f t="shared" ref="F186:H186" si="197">F181+F183+F185</f>
        <v>4766</v>
      </c>
      <c r="G186" s="20">
        <f t="shared" si="197"/>
        <v>-837</v>
      </c>
      <c r="H186" s="20">
        <f t="shared" si="197"/>
        <v>3929</v>
      </c>
      <c r="I186" s="18">
        <v>343</v>
      </c>
      <c r="J186" s="19" t="s">
        <v>128</v>
      </c>
      <c r="K186" s="13">
        <f>K181+K183+K185</f>
        <v>0</v>
      </c>
      <c r="L186" s="13">
        <f t="shared" ref="L186:M186" si="198">L181+L183+L185</f>
        <v>0</v>
      </c>
      <c r="M186" s="13">
        <f t="shared" si="198"/>
        <v>0</v>
      </c>
      <c r="N186" s="20">
        <f t="shared" ref="N186:P186" si="199">N181+N183+N185</f>
        <v>3000</v>
      </c>
      <c r="O186" s="20">
        <f t="shared" si="199"/>
        <v>-860</v>
      </c>
      <c r="P186" s="20">
        <f t="shared" si="199"/>
        <v>2140</v>
      </c>
    </row>
    <row r="187" spans="1:16" s="24" customFormat="1">
      <c r="A187" s="23">
        <v>372191</v>
      </c>
      <c r="B187" s="17" t="s">
        <v>130</v>
      </c>
      <c r="C187" s="13"/>
      <c r="D187" s="13"/>
      <c r="E187" s="20">
        <f t="shared" si="168"/>
        <v>0</v>
      </c>
      <c r="F187" s="13"/>
      <c r="G187" s="13"/>
      <c r="H187" s="20">
        <f t="shared" si="169"/>
        <v>0</v>
      </c>
      <c r="I187" s="23">
        <v>372191</v>
      </c>
      <c r="J187" s="17" t="s">
        <v>130</v>
      </c>
      <c r="K187" s="20"/>
      <c r="L187" s="20"/>
      <c r="M187" s="37">
        <f t="shared" si="170"/>
        <v>0</v>
      </c>
      <c r="N187" s="20"/>
      <c r="O187" s="20"/>
      <c r="P187" s="37">
        <f t="shared" si="171"/>
        <v>0</v>
      </c>
    </row>
    <row r="188" spans="1:16" s="2" customFormat="1">
      <c r="A188" s="18">
        <v>372</v>
      </c>
      <c r="B188" s="19" t="s">
        <v>131</v>
      </c>
      <c r="C188" s="20">
        <f>C187</f>
        <v>0</v>
      </c>
      <c r="D188" s="20">
        <f t="shared" ref="D188:E188" si="200">D187</f>
        <v>0</v>
      </c>
      <c r="E188" s="20">
        <f t="shared" si="200"/>
        <v>0</v>
      </c>
      <c r="F188" s="20">
        <f t="shared" ref="F188:H188" si="201">F187</f>
        <v>0</v>
      </c>
      <c r="G188" s="20">
        <f t="shared" si="201"/>
        <v>0</v>
      </c>
      <c r="H188" s="20">
        <f t="shared" si="201"/>
        <v>0</v>
      </c>
      <c r="I188" s="18">
        <v>372</v>
      </c>
      <c r="J188" s="19" t="s">
        <v>131</v>
      </c>
      <c r="K188" s="20">
        <f>K187</f>
        <v>0</v>
      </c>
      <c r="L188" s="20">
        <f t="shared" ref="L188:M188" si="202">L187</f>
        <v>0</v>
      </c>
      <c r="M188" s="20">
        <f t="shared" si="202"/>
        <v>0</v>
      </c>
      <c r="N188" s="20">
        <f t="shared" ref="N188:P188" si="203">N187</f>
        <v>0</v>
      </c>
      <c r="O188" s="20">
        <f t="shared" si="203"/>
        <v>0</v>
      </c>
      <c r="P188" s="20">
        <f t="shared" si="203"/>
        <v>0</v>
      </c>
    </row>
    <row r="189" spans="1:16" s="24" customFormat="1">
      <c r="A189" s="23">
        <v>381191</v>
      </c>
      <c r="B189" s="17" t="s">
        <v>132</v>
      </c>
      <c r="C189" s="13"/>
      <c r="D189" s="13"/>
      <c r="E189" s="20">
        <f t="shared" si="168"/>
        <v>0</v>
      </c>
      <c r="F189" s="13"/>
      <c r="G189" s="13"/>
      <c r="H189" s="20">
        <f t="shared" si="169"/>
        <v>0</v>
      </c>
      <c r="I189" s="23">
        <v>381191</v>
      </c>
      <c r="J189" s="17" t="s">
        <v>132</v>
      </c>
      <c r="K189" s="13"/>
      <c r="L189" s="13"/>
      <c r="M189" s="37">
        <f t="shared" si="170"/>
        <v>0</v>
      </c>
      <c r="N189" s="13"/>
      <c r="O189" s="13"/>
      <c r="P189" s="37">
        <f t="shared" si="171"/>
        <v>0</v>
      </c>
    </row>
    <row r="190" spans="1:16" s="2" customFormat="1">
      <c r="A190" s="18">
        <v>381</v>
      </c>
      <c r="B190" s="19" t="s">
        <v>133</v>
      </c>
      <c r="C190" s="20">
        <f>C189</f>
        <v>0</v>
      </c>
      <c r="D190" s="20">
        <f t="shared" ref="D190:E190" si="204">D189</f>
        <v>0</v>
      </c>
      <c r="E190" s="20">
        <f t="shared" si="204"/>
        <v>0</v>
      </c>
      <c r="F190" s="20">
        <f t="shared" ref="F190:H190" si="205">F189</f>
        <v>0</v>
      </c>
      <c r="G190" s="20">
        <f t="shared" si="205"/>
        <v>0</v>
      </c>
      <c r="H190" s="20">
        <f t="shared" si="205"/>
        <v>0</v>
      </c>
      <c r="I190" s="18">
        <v>381</v>
      </c>
      <c r="J190" s="19" t="s">
        <v>133</v>
      </c>
      <c r="K190" s="13">
        <f>K189</f>
        <v>0</v>
      </c>
      <c r="L190" s="13">
        <f t="shared" ref="L190:M190" si="206">L189</f>
        <v>0</v>
      </c>
      <c r="M190" s="13">
        <f t="shared" si="206"/>
        <v>0</v>
      </c>
      <c r="N190" s="13">
        <f t="shared" ref="N190:P190" si="207">N189</f>
        <v>0</v>
      </c>
      <c r="O190" s="13">
        <f t="shared" si="207"/>
        <v>0</v>
      </c>
      <c r="P190" s="13">
        <f t="shared" si="207"/>
        <v>0</v>
      </c>
    </row>
    <row r="191" spans="1:16" s="24" customFormat="1">
      <c r="A191" s="23"/>
      <c r="B191" s="17"/>
      <c r="C191" s="13"/>
      <c r="D191" s="13"/>
      <c r="E191" s="20"/>
      <c r="F191" s="13"/>
      <c r="G191" s="13"/>
      <c r="H191" s="20"/>
      <c r="I191" s="23"/>
      <c r="J191" s="17"/>
      <c r="K191" s="20"/>
      <c r="L191" s="20"/>
      <c r="M191" s="20"/>
      <c r="N191" s="20"/>
      <c r="O191" s="20"/>
      <c r="P191" s="20"/>
    </row>
    <row r="192" spans="1:16">
      <c r="A192" s="18"/>
      <c r="B192" s="19"/>
      <c r="C192" s="20"/>
      <c r="D192" s="20"/>
      <c r="E192" s="20"/>
      <c r="F192" s="20"/>
      <c r="G192" s="20"/>
      <c r="H192" s="20"/>
      <c r="I192" s="18"/>
      <c r="J192" s="19"/>
      <c r="K192" s="20"/>
      <c r="L192" s="20"/>
      <c r="M192" s="20"/>
      <c r="N192" s="20"/>
      <c r="O192" s="20"/>
      <c r="P192" s="20"/>
    </row>
    <row r="193" spans="1:16" s="2" customFormat="1">
      <c r="A193" s="18">
        <v>3</v>
      </c>
      <c r="B193" s="19" t="s">
        <v>129</v>
      </c>
      <c r="C193" s="20">
        <f t="shared" ref="C193:H193" si="208">C43+C49+C53+C75+C94+C147+C150+C176+C178+C186+C188+C190</f>
        <v>6348766</v>
      </c>
      <c r="D193" s="20">
        <f t="shared" si="208"/>
        <v>35500</v>
      </c>
      <c r="E193" s="20">
        <f t="shared" si="208"/>
        <v>6384266</v>
      </c>
      <c r="F193" s="20">
        <f t="shared" si="208"/>
        <v>618766</v>
      </c>
      <c r="G193" s="20">
        <f t="shared" si="208"/>
        <v>47963</v>
      </c>
      <c r="H193" s="20">
        <f t="shared" si="208"/>
        <v>666729</v>
      </c>
      <c r="I193" s="18">
        <v>3</v>
      </c>
      <c r="J193" s="19" t="s">
        <v>129</v>
      </c>
      <c r="K193" s="20">
        <f t="shared" ref="K193:P193" si="209">K43+K49+K53+K75+K94+K147+K150+K176+K178+K186+K188+K190</f>
        <v>5496000</v>
      </c>
      <c r="L193" s="20">
        <f t="shared" si="209"/>
        <v>-20000</v>
      </c>
      <c r="M193" s="20">
        <f t="shared" si="209"/>
        <v>5476000</v>
      </c>
      <c r="N193" s="20">
        <f t="shared" si="209"/>
        <v>234000</v>
      </c>
      <c r="O193" s="20">
        <f t="shared" si="209"/>
        <v>7537</v>
      </c>
      <c r="P193" s="20">
        <f t="shared" si="209"/>
        <v>241537</v>
      </c>
    </row>
    <row r="194" spans="1:16">
      <c r="A194" s="23"/>
      <c r="B194" s="17"/>
      <c r="C194" s="13"/>
      <c r="D194" s="13"/>
      <c r="E194" s="20"/>
      <c r="F194" s="13"/>
      <c r="G194" s="13"/>
      <c r="H194" s="20"/>
      <c r="I194" s="23"/>
      <c r="J194" s="17"/>
      <c r="K194" s="13"/>
      <c r="L194" s="13"/>
      <c r="M194" s="20"/>
      <c r="N194" s="13"/>
      <c r="O194" s="13"/>
      <c r="P194" s="20"/>
    </row>
    <row r="195" spans="1:16">
      <c r="A195" s="18"/>
      <c r="B195" s="19"/>
      <c r="C195" s="20"/>
      <c r="D195" s="20"/>
      <c r="E195" s="20"/>
      <c r="F195" s="20"/>
      <c r="G195" s="20"/>
      <c r="H195" s="20"/>
      <c r="I195" s="18"/>
      <c r="J195" s="19"/>
      <c r="K195" s="13"/>
      <c r="L195" s="13"/>
      <c r="M195" s="20"/>
      <c r="N195" s="13"/>
      <c r="O195" s="13"/>
      <c r="P195" s="20"/>
    </row>
    <row r="196" spans="1:16">
      <c r="A196" s="23"/>
      <c r="B196" s="17"/>
      <c r="C196" s="13"/>
      <c r="D196" s="13"/>
      <c r="E196" s="20"/>
      <c r="F196" s="13"/>
      <c r="G196" s="13"/>
      <c r="H196" s="20"/>
      <c r="I196" s="23"/>
      <c r="J196" s="17"/>
      <c r="K196" s="13"/>
      <c r="L196" s="13"/>
      <c r="M196" s="20"/>
      <c r="N196" s="13"/>
      <c r="O196" s="13"/>
      <c r="P196" s="20"/>
    </row>
    <row r="197" spans="1:16">
      <c r="A197" s="23"/>
      <c r="B197" s="17"/>
      <c r="C197" s="13"/>
      <c r="D197" s="13"/>
      <c r="E197" s="20"/>
      <c r="F197" s="13"/>
      <c r="G197" s="13"/>
      <c r="H197" s="20"/>
      <c r="I197" s="23"/>
      <c r="J197" s="17"/>
      <c r="K197" s="13"/>
      <c r="L197" s="13"/>
      <c r="M197" s="20"/>
      <c r="N197" s="13"/>
      <c r="O197" s="13"/>
      <c r="P197" s="20"/>
    </row>
    <row r="198" spans="1:16">
      <c r="A198" s="23"/>
      <c r="B198" s="17"/>
      <c r="C198" s="13"/>
      <c r="D198" s="13"/>
      <c r="E198" s="20"/>
      <c r="F198" s="13"/>
      <c r="G198" s="13"/>
      <c r="H198" s="20"/>
      <c r="I198" s="23"/>
      <c r="J198" s="17"/>
      <c r="K198" s="20"/>
      <c r="L198" s="20"/>
      <c r="M198" s="20"/>
      <c r="N198" s="20"/>
      <c r="O198" s="20"/>
      <c r="P198" s="20"/>
    </row>
    <row r="199" spans="1:16">
      <c r="A199" s="46" t="str">
        <f>A1</f>
        <v>MEDICINSKA ŠKOLA BJELOVAR</v>
      </c>
      <c r="B199" s="46"/>
      <c r="C199" s="46"/>
      <c r="D199" s="46"/>
      <c r="I199" s="46" t="str">
        <f>A1</f>
        <v>MEDICINSKA ŠKOLA BJELOVAR</v>
      </c>
      <c r="J199" s="46"/>
      <c r="K199" s="46"/>
      <c r="L199" s="46"/>
      <c r="M199" s="35"/>
      <c r="N199" s="8"/>
      <c r="O199" s="12"/>
      <c r="P199" s="35"/>
    </row>
    <row r="200" spans="1:16">
      <c r="A200" s="47" t="s">
        <v>20</v>
      </c>
      <c r="B200" s="47"/>
      <c r="C200" s="47"/>
      <c r="D200" s="47"/>
      <c r="H200" s="30" t="s">
        <v>162</v>
      </c>
      <c r="I200" s="47" t="s">
        <v>20</v>
      </c>
      <c r="J200" s="47"/>
      <c r="K200" s="47"/>
      <c r="L200" s="47"/>
      <c r="M200" s="35"/>
      <c r="N200" s="8"/>
      <c r="O200" s="12"/>
      <c r="P200" s="29" t="str">
        <f>H200</f>
        <v>str. 7</v>
      </c>
    </row>
    <row r="201" spans="1:16">
      <c r="A201" s="22"/>
      <c r="B201" s="45" t="str">
        <f>B3</f>
        <v>REBALANS PLANA PRIHODA I RASHODA ZA 2017. GODINU</v>
      </c>
      <c r="C201" s="45"/>
      <c r="D201" s="45"/>
      <c r="E201" s="45"/>
      <c r="F201" s="45"/>
      <c r="G201" s="45"/>
      <c r="H201" s="45"/>
      <c r="I201" s="25"/>
      <c r="J201" s="45" t="str">
        <f>B3</f>
        <v>REBALANS PLANA PRIHODA I RASHODA ZA 2017. GODINU</v>
      </c>
      <c r="K201" s="45"/>
      <c r="L201" s="45"/>
      <c r="M201" s="45"/>
      <c r="N201" s="45"/>
      <c r="O201" s="45"/>
      <c r="P201" s="45"/>
    </row>
    <row r="202" spans="1:16">
      <c r="I202" s="1"/>
      <c r="J202" s="3"/>
      <c r="K202" s="8"/>
      <c r="L202" s="8"/>
      <c r="M202" s="35"/>
      <c r="N202" s="8"/>
      <c r="O202" s="12"/>
      <c r="P202" s="35"/>
    </row>
    <row r="203" spans="1:16" ht="15" customHeight="1">
      <c r="A203" s="4"/>
      <c r="B203" s="10"/>
      <c r="C203" s="39" t="str">
        <f>C5</f>
        <v xml:space="preserve">P L A N   U K U P N O </v>
      </c>
      <c r="D203" s="40"/>
      <c r="E203" s="41"/>
      <c r="F203" s="39" t="str">
        <f>F5</f>
        <v>Ž U P A N I J A</v>
      </c>
      <c r="G203" s="40"/>
      <c r="H203" s="41"/>
      <c r="I203" s="4"/>
      <c r="J203" s="10"/>
      <c r="K203" s="48" t="s">
        <v>163</v>
      </c>
      <c r="L203" s="49"/>
      <c r="M203" s="50"/>
      <c r="N203" s="48" t="s">
        <v>170</v>
      </c>
      <c r="O203" s="49"/>
      <c r="P203" s="50"/>
    </row>
    <row r="204" spans="1:16" ht="15.75">
      <c r="A204" s="7" t="s">
        <v>7</v>
      </c>
      <c r="B204" s="11" t="s">
        <v>8</v>
      </c>
      <c r="C204" s="42" t="str">
        <f>C6</f>
        <v>2 0 1 7.</v>
      </c>
      <c r="D204" s="43"/>
      <c r="E204" s="44"/>
      <c r="F204" s="42" t="str">
        <f>C6</f>
        <v>2 0 1 7.</v>
      </c>
      <c r="G204" s="43"/>
      <c r="H204" s="44"/>
      <c r="I204" s="7" t="s">
        <v>7</v>
      </c>
      <c r="J204" s="11" t="s">
        <v>8</v>
      </c>
      <c r="K204" s="42" t="str">
        <f>C6</f>
        <v>2 0 1 7.</v>
      </c>
      <c r="L204" s="51"/>
      <c r="M204" s="52"/>
      <c r="N204" s="42" t="str">
        <f>C6</f>
        <v>2 0 1 7.</v>
      </c>
      <c r="O204" s="43"/>
      <c r="P204" s="44"/>
    </row>
    <row r="205" spans="1:16">
      <c r="A205" s="5"/>
      <c r="B205" s="14"/>
      <c r="C205" s="15" t="s">
        <v>166</v>
      </c>
      <c r="D205" s="15" t="s">
        <v>167</v>
      </c>
      <c r="E205" s="33" t="s">
        <v>166</v>
      </c>
      <c r="F205" s="15" t="s">
        <v>166</v>
      </c>
      <c r="G205" s="15" t="s">
        <v>167</v>
      </c>
      <c r="H205" s="33" t="s">
        <v>166</v>
      </c>
      <c r="I205" s="5"/>
      <c r="J205" s="14"/>
      <c r="K205" s="32" t="s">
        <v>166</v>
      </c>
      <c r="L205" s="32" t="s">
        <v>167</v>
      </c>
      <c r="M205" s="34" t="s">
        <v>166</v>
      </c>
      <c r="N205" s="32" t="s">
        <v>166</v>
      </c>
      <c r="O205" s="32" t="s">
        <v>167</v>
      </c>
      <c r="P205" s="34" t="s">
        <v>166</v>
      </c>
    </row>
    <row r="206" spans="1:16">
      <c r="A206" s="16">
        <v>422111</v>
      </c>
      <c r="B206" s="17" t="s">
        <v>134</v>
      </c>
      <c r="C206" s="13">
        <v>15000</v>
      </c>
      <c r="D206" s="13">
        <v>-6000</v>
      </c>
      <c r="E206" s="20">
        <f>C206+D206</f>
        <v>9000</v>
      </c>
      <c r="F206" s="13"/>
      <c r="G206" s="13"/>
      <c r="H206" s="20">
        <f>F206+G206</f>
        <v>0</v>
      </c>
      <c r="I206" s="16">
        <v>422111</v>
      </c>
      <c r="J206" s="17" t="s">
        <v>134</v>
      </c>
      <c r="K206" s="31"/>
      <c r="L206" s="31"/>
      <c r="M206" s="37">
        <f>K206+L206</f>
        <v>0</v>
      </c>
      <c r="N206" s="31">
        <v>15000</v>
      </c>
      <c r="O206" s="31">
        <v>-6000</v>
      </c>
      <c r="P206" s="37">
        <f>N206+O206</f>
        <v>9000</v>
      </c>
    </row>
    <row r="207" spans="1:16">
      <c r="A207" s="23">
        <v>422121</v>
      </c>
      <c r="B207" s="17" t="s">
        <v>135</v>
      </c>
      <c r="C207" s="13">
        <v>8000</v>
      </c>
      <c r="D207" s="13">
        <v>-7000</v>
      </c>
      <c r="E207" s="20">
        <f t="shared" ref="E207:E223" si="210">C207+D207</f>
        <v>1000</v>
      </c>
      <c r="F207" s="13"/>
      <c r="G207" s="13"/>
      <c r="H207" s="20">
        <f t="shared" ref="H207:H223" si="211">F207+G207</f>
        <v>0</v>
      </c>
      <c r="I207" s="23">
        <v>422121</v>
      </c>
      <c r="J207" s="17" t="s">
        <v>135</v>
      </c>
      <c r="K207" s="13"/>
      <c r="L207" s="13"/>
      <c r="M207" s="37">
        <f t="shared" ref="M207:M223" si="212">K207+L207</f>
        <v>0</v>
      </c>
      <c r="N207" s="13">
        <v>8000</v>
      </c>
      <c r="O207" s="13">
        <v>-7000</v>
      </c>
      <c r="P207" s="37">
        <f t="shared" ref="P207:P223" si="213">N207+O207</f>
        <v>1000</v>
      </c>
    </row>
    <row r="208" spans="1:16" s="24" customFormat="1">
      <c r="A208" s="23">
        <v>422191</v>
      </c>
      <c r="B208" s="17" t="s">
        <v>136</v>
      </c>
      <c r="C208" s="13"/>
      <c r="D208" s="13"/>
      <c r="E208" s="20">
        <f t="shared" si="210"/>
        <v>0</v>
      </c>
      <c r="F208" s="13"/>
      <c r="G208" s="13"/>
      <c r="H208" s="20">
        <f t="shared" si="211"/>
        <v>0</v>
      </c>
      <c r="I208" s="23">
        <v>422191</v>
      </c>
      <c r="J208" s="17" t="s">
        <v>136</v>
      </c>
      <c r="K208" s="20"/>
      <c r="L208" s="20"/>
      <c r="M208" s="37">
        <f t="shared" si="212"/>
        <v>0</v>
      </c>
      <c r="N208" s="20"/>
      <c r="O208" s="20"/>
      <c r="P208" s="37">
        <f t="shared" si="213"/>
        <v>0</v>
      </c>
    </row>
    <row r="209" spans="1:16">
      <c r="A209" s="18">
        <v>4221</v>
      </c>
      <c r="B209" s="19" t="s">
        <v>137</v>
      </c>
      <c r="C209" s="20">
        <f>C206+C207+C208</f>
        <v>23000</v>
      </c>
      <c r="D209" s="20">
        <f t="shared" ref="D209:E209" si="214">D206+D207+D208</f>
        <v>-13000</v>
      </c>
      <c r="E209" s="20">
        <f t="shared" si="214"/>
        <v>10000</v>
      </c>
      <c r="F209" s="20">
        <f t="shared" ref="F209:H209" si="215">F206+F207+F208</f>
        <v>0</v>
      </c>
      <c r="G209" s="20">
        <f t="shared" si="215"/>
        <v>0</v>
      </c>
      <c r="H209" s="20">
        <f t="shared" si="215"/>
        <v>0</v>
      </c>
      <c r="I209" s="18">
        <v>4221</v>
      </c>
      <c r="J209" s="19" t="s">
        <v>137</v>
      </c>
      <c r="K209" s="13">
        <f>SUM(K206:K208)</f>
        <v>0</v>
      </c>
      <c r="L209" s="13">
        <f t="shared" ref="L209:M209" si="216">SUM(L206:L208)</f>
        <v>0</v>
      </c>
      <c r="M209" s="13">
        <f t="shared" si="216"/>
        <v>0</v>
      </c>
      <c r="N209" s="20">
        <f t="shared" ref="N209:P209" si="217">SUM(N206:N208)</f>
        <v>23000</v>
      </c>
      <c r="O209" s="20">
        <f t="shared" si="217"/>
        <v>-13000</v>
      </c>
      <c r="P209" s="20">
        <f t="shared" si="217"/>
        <v>10000</v>
      </c>
    </row>
    <row r="210" spans="1:16">
      <c r="A210" s="23">
        <v>422211</v>
      </c>
      <c r="B210" s="17" t="s">
        <v>138</v>
      </c>
      <c r="C210" s="13">
        <v>1000</v>
      </c>
      <c r="D210" s="13"/>
      <c r="E210" s="20">
        <f t="shared" si="210"/>
        <v>1000</v>
      </c>
      <c r="F210" s="13"/>
      <c r="G210" s="13"/>
      <c r="H210" s="20">
        <f t="shared" si="211"/>
        <v>0</v>
      </c>
      <c r="I210" s="23">
        <v>422211</v>
      </c>
      <c r="J210" s="17" t="s">
        <v>138</v>
      </c>
      <c r="K210" s="20"/>
      <c r="L210" s="20"/>
      <c r="M210" s="37">
        <f t="shared" si="212"/>
        <v>0</v>
      </c>
      <c r="N210" s="13">
        <v>1000</v>
      </c>
      <c r="O210" s="13"/>
      <c r="P210" s="37">
        <f t="shared" si="213"/>
        <v>1000</v>
      </c>
    </row>
    <row r="211" spans="1:16" s="24" customFormat="1">
      <c r="A211" s="23">
        <v>422221</v>
      </c>
      <c r="B211" s="17" t="s">
        <v>139</v>
      </c>
      <c r="C211" s="13">
        <v>1000</v>
      </c>
      <c r="D211" s="13"/>
      <c r="E211" s="20">
        <f t="shared" si="210"/>
        <v>1000</v>
      </c>
      <c r="F211" s="13"/>
      <c r="G211" s="13"/>
      <c r="H211" s="20">
        <f t="shared" si="211"/>
        <v>0</v>
      </c>
      <c r="I211" s="23">
        <v>422221</v>
      </c>
      <c r="J211" s="17" t="s">
        <v>139</v>
      </c>
      <c r="K211" s="13"/>
      <c r="L211" s="13"/>
      <c r="M211" s="37">
        <f t="shared" si="212"/>
        <v>0</v>
      </c>
      <c r="N211" s="13">
        <v>1000</v>
      </c>
      <c r="O211" s="13"/>
      <c r="P211" s="37">
        <f t="shared" si="213"/>
        <v>1000</v>
      </c>
    </row>
    <row r="212" spans="1:16">
      <c r="A212" s="23">
        <v>422291</v>
      </c>
      <c r="B212" s="17" t="s">
        <v>140</v>
      </c>
      <c r="C212" s="13"/>
      <c r="D212" s="13"/>
      <c r="E212" s="20">
        <f t="shared" si="210"/>
        <v>0</v>
      </c>
      <c r="F212" s="13"/>
      <c r="G212" s="13"/>
      <c r="H212" s="20">
        <f t="shared" si="211"/>
        <v>0</v>
      </c>
      <c r="I212" s="23">
        <v>422291</v>
      </c>
      <c r="J212" s="17" t="s">
        <v>140</v>
      </c>
      <c r="K212" s="20"/>
      <c r="L212" s="20"/>
      <c r="M212" s="37">
        <f t="shared" si="212"/>
        <v>0</v>
      </c>
      <c r="N212" s="20"/>
      <c r="O212" s="20"/>
      <c r="P212" s="37">
        <f t="shared" si="213"/>
        <v>0</v>
      </c>
    </row>
    <row r="213" spans="1:16" s="2" customFormat="1">
      <c r="A213" s="18">
        <v>4222</v>
      </c>
      <c r="B213" s="19" t="s">
        <v>141</v>
      </c>
      <c r="C213" s="20">
        <f>C210+C211+C212</f>
        <v>2000</v>
      </c>
      <c r="D213" s="20">
        <f t="shared" ref="D213:E213" si="218">D210+D211+D212</f>
        <v>0</v>
      </c>
      <c r="E213" s="20">
        <f t="shared" si="218"/>
        <v>2000</v>
      </c>
      <c r="F213" s="20">
        <f t="shared" ref="F213:H213" si="219">F210+F211+F212</f>
        <v>0</v>
      </c>
      <c r="G213" s="20">
        <f t="shared" si="219"/>
        <v>0</v>
      </c>
      <c r="H213" s="20">
        <f t="shared" si="219"/>
        <v>0</v>
      </c>
      <c r="I213" s="18">
        <v>4222</v>
      </c>
      <c r="J213" s="19" t="s">
        <v>141</v>
      </c>
      <c r="K213" s="13">
        <f>SUM(K210:K212)</f>
        <v>0</v>
      </c>
      <c r="L213" s="13">
        <f t="shared" ref="L213:M213" si="220">SUM(L210:L212)</f>
        <v>0</v>
      </c>
      <c r="M213" s="13">
        <f t="shared" si="220"/>
        <v>0</v>
      </c>
      <c r="N213" s="20">
        <f t="shared" ref="N213:P213" si="221">SUM(N210:N212)</f>
        <v>2000</v>
      </c>
      <c r="O213" s="20">
        <f t="shared" si="221"/>
        <v>0</v>
      </c>
      <c r="P213" s="20">
        <f t="shared" si="221"/>
        <v>2000</v>
      </c>
    </row>
    <row r="214" spans="1:16">
      <c r="A214" s="18">
        <v>4223</v>
      </c>
      <c r="B214" s="19" t="s">
        <v>153</v>
      </c>
      <c r="C214" s="20"/>
      <c r="D214" s="20"/>
      <c r="E214" s="20">
        <f t="shared" si="210"/>
        <v>0</v>
      </c>
      <c r="F214" s="13"/>
      <c r="G214" s="20"/>
      <c r="H214" s="20">
        <f t="shared" si="211"/>
        <v>0</v>
      </c>
      <c r="I214" s="18">
        <v>4223</v>
      </c>
      <c r="J214" s="19" t="s">
        <v>153</v>
      </c>
      <c r="K214" s="20"/>
      <c r="L214" s="20"/>
      <c r="M214" s="37">
        <f t="shared" si="212"/>
        <v>0</v>
      </c>
      <c r="N214" s="20"/>
      <c r="O214" s="20"/>
      <c r="P214" s="37">
        <f t="shared" si="213"/>
        <v>0</v>
      </c>
    </row>
    <row r="215" spans="1:16" s="2" customFormat="1">
      <c r="A215" s="18">
        <v>4224</v>
      </c>
      <c r="B215" s="19" t="s">
        <v>154</v>
      </c>
      <c r="C215" s="20">
        <v>5000</v>
      </c>
      <c r="D215" s="20">
        <v>-5000</v>
      </c>
      <c r="E215" s="20">
        <f t="shared" si="210"/>
        <v>0</v>
      </c>
      <c r="F215" s="13"/>
      <c r="G215" s="20"/>
      <c r="H215" s="20">
        <f t="shared" si="211"/>
        <v>0</v>
      </c>
      <c r="I215" s="18">
        <v>4224</v>
      </c>
      <c r="J215" s="19" t="s">
        <v>154</v>
      </c>
      <c r="K215" s="13"/>
      <c r="L215" s="13"/>
      <c r="M215" s="37">
        <f t="shared" si="212"/>
        <v>0</v>
      </c>
      <c r="N215" s="20">
        <v>5000</v>
      </c>
      <c r="O215" s="20">
        <v>-5000</v>
      </c>
      <c r="P215" s="37">
        <f t="shared" si="213"/>
        <v>0</v>
      </c>
    </row>
    <row r="216" spans="1:16" s="2" customFormat="1">
      <c r="A216" s="18">
        <v>4226</v>
      </c>
      <c r="B216" s="19" t="s">
        <v>155</v>
      </c>
      <c r="C216" s="20"/>
      <c r="D216" s="20"/>
      <c r="E216" s="20">
        <f t="shared" si="210"/>
        <v>0</v>
      </c>
      <c r="F216" s="13"/>
      <c r="G216" s="20"/>
      <c r="H216" s="20">
        <f t="shared" si="211"/>
        <v>0</v>
      </c>
      <c r="I216" s="18">
        <v>4226</v>
      </c>
      <c r="J216" s="19" t="s">
        <v>155</v>
      </c>
      <c r="K216" s="20"/>
      <c r="L216" s="20"/>
      <c r="M216" s="37">
        <f t="shared" si="212"/>
        <v>0</v>
      </c>
      <c r="N216" s="20"/>
      <c r="O216" s="20"/>
      <c r="P216" s="37">
        <f t="shared" si="213"/>
        <v>0</v>
      </c>
    </row>
    <row r="217" spans="1:16">
      <c r="A217" s="23">
        <v>422731</v>
      </c>
      <c r="B217" s="17" t="s">
        <v>152</v>
      </c>
      <c r="C217" s="13">
        <v>12000</v>
      </c>
      <c r="D217" s="13">
        <v>-8000</v>
      </c>
      <c r="E217" s="20">
        <f t="shared" si="210"/>
        <v>4000</v>
      </c>
      <c r="F217" s="13"/>
      <c r="G217" s="13"/>
      <c r="H217" s="20">
        <f t="shared" si="211"/>
        <v>0</v>
      </c>
      <c r="I217" s="23">
        <v>422731</v>
      </c>
      <c r="J217" s="17" t="s">
        <v>152</v>
      </c>
      <c r="K217" s="13"/>
      <c r="L217" s="13"/>
      <c r="M217" s="37">
        <f t="shared" si="212"/>
        <v>0</v>
      </c>
      <c r="N217" s="13">
        <v>12000</v>
      </c>
      <c r="O217" s="13">
        <v>-8000</v>
      </c>
      <c r="P217" s="37">
        <f t="shared" si="213"/>
        <v>4000</v>
      </c>
    </row>
    <row r="218" spans="1:16">
      <c r="A218" s="18">
        <v>4227</v>
      </c>
      <c r="B218" s="19" t="s">
        <v>151</v>
      </c>
      <c r="C218" s="20">
        <f>C217</f>
        <v>12000</v>
      </c>
      <c r="D218" s="20">
        <f t="shared" ref="D218:E218" si="222">D217</f>
        <v>-8000</v>
      </c>
      <c r="E218" s="20">
        <f t="shared" si="222"/>
        <v>4000</v>
      </c>
      <c r="F218" s="20">
        <f t="shared" ref="F218:H218" si="223">F217</f>
        <v>0</v>
      </c>
      <c r="G218" s="20">
        <f t="shared" si="223"/>
        <v>0</v>
      </c>
      <c r="H218" s="20">
        <f t="shared" si="223"/>
        <v>0</v>
      </c>
      <c r="I218" s="18">
        <v>4227</v>
      </c>
      <c r="J218" s="19" t="s">
        <v>151</v>
      </c>
      <c r="K218" s="20">
        <f>K217</f>
        <v>0</v>
      </c>
      <c r="L218" s="20">
        <f t="shared" ref="L218:M218" si="224">L217</f>
        <v>0</v>
      </c>
      <c r="M218" s="20">
        <f t="shared" si="224"/>
        <v>0</v>
      </c>
      <c r="N218" s="20">
        <f t="shared" ref="N218:P218" si="225">N217</f>
        <v>12000</v>
      </c>
      <c r="O218" s="20">
        <f t="shared" si="225"/>
        <v>-8000</v>
      </c>
      <c r="P218" s="20">
        <f t="shared" si="225"/>
        <v>4000</v>
      </c>
    </row>
    <row r="219" spans="1:16">
      <c r="A219" s="18">
        <v>422</v>
      </c>
      <c r="B219" s="19" t="s">
        <v>150</v>
      </c>
      <c r="C219" s="20">
        <f>C209+C213+C214+C215+C216+C218</f>
        <v>42000</v>
      </c>
      <c r="D219" s="20">
        <f t="shared" ref="D219:E219" si="226">D209+D213+D214+D215+D216+D218</f>
        <v>-26000</v>
      </c>
      <c r="E219" s="20">
        <f t="shared" si="226"/>
        <v>16000</v>
      </c>
      <c r="F219" s="20">
        <f t="shared" ref="F219:H219" si="227">F209+F213+F214+F215+F216+F218</f>
        <v>0</v>
      </c>
      <c r="G219" s="20">
        <f t="shared" si="227"/>
        <v>0</v>
      </c>
      <c r="H219" s="20">
        <f t="shared" si="227"/>
        <v>0</v>
      </c>
      <c r="I219" s="18">
        <v>422</v>
      </c>
      <c r="J219" s="19" t="s">
        <v>150</v>
      </c>
      <c r="K219" s="13">
        <f>K209+K213+K214+K215+K216+K218</f>
        <v>0</v>
      </c>
      <c r="L219" s="13">
        <f t="shared" ref="L219:M219" si="228">L209+L213+L214+L215+L216+L218</f>
        <v>0</v>
      </c>
      <c r="M219" s="13">
        <f t="shared" si="228"/>
        <v>0</v>
      </c>
      <c r="N219" s="20">
        <f t="shared" ref="N219:P219" si="229">N209+N213+N214+N215+N216+N218</f>
        <v>42000</v>
      </c>
      <c r="O219" s="20">
        <f t="shared" si="229"/>
        <v>-26000</v>
      </c>
      <c r="P219" s="20">
        <f t="shared" si="229"/>
        <v>16000</v>
      </c>
    </row>
    <row r="220" spans="1:16">
      <c r="A220" s="23">
        <v>424111</v>
      </c>
      <c r="B220" s="17" t="s">
        <v>149</v>
      </c>
      <c r="C220" s="13">
        <v>8000</v>
      </c>
      <c r="D220" s="13">
        <v>21000</v>
      </c>
      <c r="E220" s="20">
        <f t="shared" si="210"/>
        <v>29000</v>
      </c>
      <c r="F220" s="13"/>
      <c r="G220" s="13"/>
      <c r="H220" s="20">
        <f t="shared" si="211"/>
        <v>0</v>
      </c>
      <c r="I220" s="23">
        <v>424111</v>
      </c>
      <c r="J220" s="17" t="s">
        <v>149</v>
      </c>
      <c r="K220" s="13"/>
      <c r="L220" s="13">
        <v>20000</v>
      </c>
      <c r="M220" s="31">
        <f t="shared" si="212"/>
        <v>20000</v>
      </c>
      <c r="N220" s="13">
        <v>8000</v>
      </c>
      <c r="O220" s="13">
        <v>1000</v>
      </c>
      <c r="P220" s="37">
        <f t="shared" si="213"/>
        <v>9000</v>
      </c>
    </row>
    <row r="221" spans="1:16">
      <c r="A221" s="18">
        <v>424</v>
      </c>
      <c r="B221" s="19" t="s">
        <v>148</v>
      </c>
      <c r="C221" s="20">
        <f>C220</f>
        <v>8000</v>
      </c>
      <c r="D221" s="20">
        <f t="shared" ref="D221:E221" si="230">D220</f>
        <v>21000</v>
      </c>
      <c r="E221" s="20">
        <f t="shared" si="230"/>
        <v>29000</v>
      </c>
      <c r="F221" s="20">
        <f t="shared" ref="F221:H221" si="231">F220</f>
        <v>0</v>
      </c>
      <c r="G221" s="20">
        <f t="shared" si="231"/>
        <v>0</v>
      </c>
      <c r="H221" s="20">
        <f t="shared" si="231"/>
        <v>0</v>
      </c>
      <c r="I221" s="18">
        <v>424</v>
      </c>
      <c r="J221" s="19" t="s">
        <v>148</v>
      </c>
      <c r="K221" s="20">
        <f>K220</f>
        <v>0</v>
      </c>
      <c r="L221" s="20">
        <f t="shared" ref="L221:M221" si="232">L220</f>
        <v>20000</v>
      </c>
      <c r="M221" s="20">
        <f t="shared" si="232"/>
        <v>20000</v>
      </c>
      <c r="N221" s="20">
        <f t="shared" ref="N221:P221" si="233">N220</f>
        <v>8000</v>
      </c>
      <c r="O221" s="20">
        <f t="shared" si="233"/>
        <v>1000</v>
      </c>
      <c r="P221" s="20">
        <f t="shared" si="233"/>
        <v>9000</v>
      </c>
    </row>
    <row r="222" spans="1:16">
      <c r="A222" s="23">
        <v>426211</v>
      </c>
      <c r="B222" s="17" t="s">
        <v>145</v>
      </c>
      <c r="C222" s="13"/>
      <c r="D222" s="13"/>
      <c r="E222" s="20">
        <f t="shared" si="210"/>
        <v>0</v>
      </c>
      <c r="F222" s="13"/>
      <c r="G222" s="13"/>
      <c r="H222" s="20">
        <f t="shared" si="211"/>
        <v>0</v>
      </c>
      <c r="I222" s="23">
        <v>426211</v>
      </c>
      <c r="J222" s="17" t="s">
        <v>145</v>
      </c>
      <c r="K222" s="13"/>
      <c r="L222" s="13"/>
      <c r="M222" s="37">
        <f t="shared" si="212"/>
        <v>0</v>
      </c>
      <c r="N222" s="13"/>
      <c r="O222" s="13"/>
      <c r="P222" s="37">
        <f t="shared" si="213"/>
        <v>0</v>
      </c>
    </row>
    <row r="223" spans="1:16" s="24" customFormat="1">
      <c r="A223" s="23">
        <v>426321</v>
      </c>
      <c r="B223" s="17" t="s">
        <v>146</v>
      </c>
      <c r="C223" s="13">
        <v>1000</v>
      </c>
      <c r="D223" s="13"/>
      <c r="E223" s="20">
        <f t="shared" si="210"/>
        <v>1000</v>
      </c>
      <c r="F223" s="13"/>
      <c r="G223" s="13"/>
      <c r="H223" s="20">
        <f t="shared" si="211"/>
        <v>0</v>
      </c>
      <c r="I223" s="23">
        <v>426321</v>
      </c>
      <c r="J223" s="17" t="s">
        <v>146</v>
      </c>
      <c r="K223" s="13"/>
      <c r="L223" s="13"/>
      <c r="M223" s="37">
        <f t="shared" si="212"/>
        <v>0</v>
      </c>
      <c r="N223" s="13">
        <v>1000</v>
      </c>
      <c r="O223" s="13"/>
      <c r="P223" s="37">
        <f t="shared" si="213"/>
        <v>1000</v>
      </c>
    </row>
    <row r="224" spans="1:16" s="2" customFormat="1">
      <c r="A224" s="18">
        <v>426</v>
      </c>
      <c r="B224" s="19" t="s">
        <v>147</v>
      </c>
      <c r="C224" s="20">
        <f>C222+C223</f>
        <v>1000</v>
      </c>
      <c r="D224" s="20">
        <f t="shared" ref="D224:E224" si="234">D222+D223</f>
        <v>0</v>
      </c>
      <c r="E224" s="20">
        <f t="shared" si="234"/>
        <v>1000</v>
      </c>
      <c r="F224" s="20">
        <f t="shared" ref="F224:H224" si="235">F222+F223</f>
        <v>0</v>
      </c>
      <c r="G224" s="20">
        <f t="shared" si="235"/>
        <v>0</v>
      </c>
      <c r="H224" s="20">
        <f t="shared" si="235"/>
        <v>0</v>
      </c>
      <c r="I224" s="18">
        <v>426</v>
      </c>
      <c r="J224" s="19" t="s">
        <v>147</v>
      </c>
      <c r="K224" s="20">
        <f>K222+K223</f>
        <v>0</v>
      </c>
      <c r="L224" s="20">
        <f t="shared" ref="L224:M224" si="236">L222+L223</f>
        <v>0</v>
      </c>
      <c r="M224" s="20">
        <f t="shared" si="236"/>
        <v>0</v>
      </c>
      <c r="N224" s="20">
        <f t="shared" ref="N224:P224" si="237">N222+N223</f>
        <v>1000</v>
      </c>
      <c r="O224" s="20">
        <f t="shared" si="237"/>
        <v>0</v>
      </c>
      <c r="P224" s="20">
        <f t="shared" si="237"/>
        <v>1000</v>
      </c>
    </row>
    <row r="225" spans="1:16">
      <c r="A225" s="18">
        <v>4</v>
      </c>
      <c r="B225" s="19" t="s">
        <v>143</v>
      </c>
      <c r="C225" s="20">
        <f>C219+C221+C224</f>
        <v>51000</v>
      </c>
      <c r="D225" s="20">
        <f t="shared" ref="D225:E225" si="238">D219+D221+D224</f>
        <v>-5000</v>
      </c>
      <c r="E225" s="20">
        <f t="shared" si="238"/>
        <v>46000</v>
      </c>
      <c r="F225" s="20">
        <f t="shared" ref="F225:H225" si="239">F219+F221+F224</f>
        <v>0</v>
      </c>
      <c r="G225" s="20">
        <f t="shared" si="239"/>
        <v>0</v>
      </c>
      <c r="H225" s="20">
        <f t="shared" si="239"/>
        <v>0</v>
      </c>
      <c r="I225" s="18">
        <v>4</v>
      </c>
      <c r="J225" s="19" t="s">
        <v>143</v>
      </c>
      <c r="K225" s="20">
        <f>K219+K221+K224</f>
        <v>0</v>
      </c>
      <c r="L225" s="20">
        <f t="shared" ref="L225:M225" si="240">L219+L221+L224</f>
        <v>20000</v>
      </c>
      <c r="M225" s="20">
        <f t="shared" si="240"/>
        <v>20000</v>
      </c>
      <c r="N225" s="20">
        <f t="shared" ref="N225:P225" si="241">N219+N221+N224</f>
        <v>51000</v>
      </c>
      <c r="O225" s="20">
        <f t="shared" si="241"/>
        <v>-25000</v>
      </c>
      <c r="P225" s="20">
        <f t="shared" si="241"/>
        <v>26000</v>
      </c>
    </row>
    <row r="226" spans="1:16">
      <c r="A226" s="18"/>
      <c r="B226" s="19" t="s">
        <v>142</v>
      </c>
      <c r="C226" s="20">
        <f>C225+C193</f>
        <v>6399766</v>
      </c>
      <c r="D226" s="20">
        <f t="shared" ref="D226:E226" si="242">D225+D193</f>
        <v>30500</v>
      </c>
      <c r="E226" s="20">
        <f t="shared" si="242"/>
        <v>6430266</v>
      </c>
      <c r="F226" s="20">
        <f t="shared" ref="F226:H226" si="243">F225+F193</f>
        <v>618766</v>
      </c>
      <c r="G226" s="20">
        <f t="shared" si="243"/>
        <v>47963</v>
      </c>
      <c r="H226" s="20">
        <f t="shared" si="243"/>
        <v>666729</v>
      </c>
      <c r="I226" s="18"/>
      <c r="J226" s="19" t="s">
        <v>142</v>
      </c>
      <c r="K226" s="20">
        <f>K193+K225</f>
        <v>5496000</v>
      </c>
      <c r="L226" s="20">
        <f t="shared" ref="L226:M226" si="244">L193+L225</f>
        <v>0</v>
      </c>
      <c r="M226" s="20">
        <f t="shared" si="244"/>
        <v>5496000</v>
      </c>
      <c r="N226" s="20">
        <f t="shared" ref="N226:P226" si="245">N193+N225</f>
        <v>285000</v>
      </c>
      <c r="O226" s="20">
        <f t="shared" si="245"/>
        <v>-17463</v>
      </c>
      <c r="P226" s="38">
        <f t="shared" si="245"/>
        <v>267537</v>
      </c>
    </row>
    <row r="227" spans="1:16">
      <c r="A227" s="23"/>
      <c r="B227" s="17"/>
      <c r="C227" s="13"/>
      <c r="D227" s="13"/>
      <c r="E227" s="20"/>
      <c r="F227" s="13"/>
      <c r="G227" s="13"/>
      <c r="H227" s="20"/>
      <c r="I227" s="23"/>
      <c r="J227" s="17"/>
      <c r="K227" s="13"/>
      <c r="L227" s="13"/>
      <c r="M227" s="20"/>
      <c r="N227" s="13"/>
      <c r="O227" s="13"/>
      <c r="P227" s="20"/>
    </row>
    <row r="228" spans="1:16">
      <c r="A228" s="18"/>
      <c r="B228" s="19" t="str">
        <f>B33</f>
        <v>P R I H O D I   UKUPNO</v>
      </c>
      <c r="C228" s="20">
        <f t="shared" ref="C228:H228" si="246">C33</f>
        <v>6399766</v>
      </c>
      <c r="D228" s="20">
        <f t="shared" si="246"/>
        <v>30500</v>
      </c>
      <c r="E228" s="20">
        <f t="shared" si="246"/>
        <v>6430266</v>
      </c>
      <c r="F228" s="20">
        <f t="shared" si="246"/>
        <v>618766</v>
      </c>
      <c r="G228" s="20">
        <f t="shared" si="246"/>
        <v>47963</v>
      </c>
      <c r="H228" s="20">
        <f t="shared" si="246"/>
        <v>666729</v>
      </c>
      <c r="I228" s="18"/>
      <c r="J228" s="19" t="str">
        <f>J33</f>
        <v>P R I H O D I   UKUPNO</v>
      </c>
      <c r="K228" s="20">
        <f t="shared" ref="K228:P228" si="247">K33</f>
        <v>5496000</v>
      </c>
      <c r="L228" s="20">
        <f t="shared" si="247"/>
        <v>0</v>
      </c>
      <c r="M228" s="20">
        <f t="shared" si="247"/>
        <v>5496000</v>
      </c>
      <c r="N228" s="20">
        <f t="shared" si="247"/>
        <v>285000</v>
      </c>
      <c r="O228" s="20">
        <f t="shared" si="247"/>
        <v>-17463</v>
      </c>
      <c r="P228" s="20">
        <f t="shared" si="247"/>
        <v>267537</v>
      </c>
    </row>
    <row r="229" spans="1:16" s="2" customFormat="1">
      <c r="A229" s="18"/>
      <c r="B229" s="19" t="str">
        <f>B226</f>
        <v>R A S H O D I    UKUPNO</v>
      </c>
      <c r="C229" s="20">
        <f t="shared" ref="C229:H229" si="248">C226</f>
        <v>6399766</v>
      </c>
      <c r="D229" s="20">
        <f t="shared" si="248"/>
        <v>30500</v>
      </c>
      <c r="E229" s="20">
        <f t="shared" si="248"/>
        <v>6430266</v>
      </c>
      <c r="F229" s="20">
        <f t="shared" si="248"/>
        <v>618766</v>
      </c>
      <c r="G229" s="20">
        <f t="shared" si="248"/>
        <v>47963</v>
      </c>
      <c r="H229" s="20">
        <f t="shared" si="248"/>
        <v>666729</v>
      </c>
      <c r="I229" s="18"/>
      <c r="J229" s="19" t="str">
        <f>J226</f>
        <v>R A S H O D I    UKUPNO</v>
      </c>
      <c r="K229" s="20">
        <f t="shared" ref="K229:P229" si="249">K226</f>
        <v>5496000</v>
      </c>
      <c r="L229" s="20">
        <f t="shared" si="249"/>
        <v>0</v>
      </c>
      <c r="M229" s="20">
        <f t="shared" si="249"/>
        <v>5496000</v>
      </c>
      <c r="N229" s="20">
        <f t="shared" si="249"/>
        <v>285000</v>
      </c>
      <c r="O229" s="20">
        <f t="shared" si="249"/>
        <v>-17463</v>
      </c>
      <c r="P229" s="20">
        <f t="shared" si="249"/>
        <v>267537</v>
      </c>
    </row>
    <row r="230" spans="1:16" s="2" customFormat="1">
      <c r="A230" s="18"/>
      <c r="B230" s="19" t="s">
        <v>144</v>
      </c>
      <c r="C230" s="20">
        <f>C228-C229</f>
        <v>0</v>
      </c>
      <c r="D230" s="20">
        <f t="shared" ref="D230:H230" si="250">D228-D229</f>
        <v>0</v>
      </c>
      <c r="E230" s="20">
        <f t="shared" si="250"/>
        <v>0</v>
      </c>
      <c r="F230" s="20">
        <f t="shared" si="250"/>
        <v>0</v>
      </c>
      <c r="G230" s="20">
        <f t="shared" si="250"/>
        <v>0</v>
      </c>
      <c r="H230" s="20">
        <f t="shared" si="250"/>
        <v>0</v>
      </c>
      <c r="I230" s="18"/>
      <c r="J230" s="19" t="s">
        <v>144</v>
      </c>
      <c r="K230" s="13">
        <f>K228-K229</f>
        <v>0</v>
      </c>
      <c r="L230" s="13">
        <f t="shared" ref="L230:P230" si="251">L228-L229</f>
        <v>0</v>
      </c>
      <c r="M230" s="20">
        <f t="shared" si="251"/>
        <v>0</v>
      </c>
      <c r="N230" s="13">
        <f t="shared" si="251"/>
        <v>0</v>
      </c>
      <c r="O230" s="13">
        <f t="shared" si="251"/>
        <v>0</v>
      </c>
      <c r="P230" s="20">
        <f t="shared" si="251"/>
        <v>0</v>
      </c>
    </row>
    <row r="231" spans="1:16">
      <c r="A231" s="23"/>
      <c r="B231" s="17"/>
      <c r="C231" s="13"/>
      <c r="D231" s="13"/>
      <c r="E231" s="20"/>
      <c r="F231" s="13"/>
      <c r="G231" s="13"/>
      <c r="H231" s="20"/>
      <c r="I231" s="23"/>
      <c r="J231" s="17"/>
      <c r="K231" s="20"/>
      <c r="L231" s="20"/>
      <c r="M231" s="20"/>
      <c r="N231" s="20"/>
      <c r="O231" s="20"/>
      <c r="P231" s="20"/>
    </row>
  </sheetData>
  <mergeCells count="98">
    <mergeCell ref="I133:L133"/>
    <mergeCell ref="I134:L134"/>
    <mergeCell ref="J135:P135"/>
    <mergeCell ref="K138:M138"/>
    <mergeCell ref="N138:P138"/>
    <mergeCell ref="K72:M72"/>
    <mergeCell ref="N72:P72"/>
    <mergeCell ref="K104:M104"/>
    <mergeCell ref="N104:P104"/>
    <mergeCell ref="K105:M105"/>
    <mergeCell ref="N105:P105"/>
    <mergeCell ref="J102:P102"/>
    <mergeCell ref="I100:L100"/>
    <mergeCell ref="I101:L101"/>
    <mergeCell ref="K203:M203"/>
    <mergeCell ref="N203:P203"/>
    <mergeCell ref="K204:M204"/>
    <mergeCell ref="N204:P204"/>
    <mergeCell ref="K137:M137"/>
    <mergeCell ref="N137:P137"/>
    <mergeCell ref="K170:M170"/>
    <mergeCell ref="N170:P170"/>
    <mergeCell ref="K171:M171"/>
    <mergeCell ref="N171:P171"/>
    <mergeCell ref="J201:P201"/>
    <mergeCell ref="I166:L166"/>
    <mergeCell ref="I167:L167"/>
    <mergeCell ref="J168:P168"/>
    <mergeCell ref="I199:L199"/>
    <mergeCell ref="I200:L200"/>
    <mergeCell ref="B69:H69"/>
    <mergeCell ref="A100:D100"/>
    <mergeCell ref="C39:E39"/>
    <mergeCell ref="F39:H39"/>
    <mergeCell ref="C71:E71"/>
    <mergeCell ref="C38:E38"/>
    <mergeCell ref="F38:H38"/>
    <mergeCell ref="K38:M38"/>
    <mergeCell ref="N38:P38"/>
    <mergeCell ref="C6:E6"/>
    <mergeCell ref="F6:H6"/>
    <mergeCell ref="I34:L34"/>
    <mergeCell ref="I35:L35"/>
    <mergeCell ref="J36:P36"/>
    <mergeCell ref="N71:P71"/>
    <mergeCell ref="I1:L1"/>
    <mergeCell ref="I2:L2"/>
    <mergeCell ref="J3:P3"/>
    <mergeCell ref="I67:L67"/>
    <mergeCell ref="I68:L68"/>
    <mergeCell ref="J69:P69"/>
    <mergeCell ref="K39:M39"/>
    <mergeCell ref="N39:P39"/>
    <mergeCell ref="K71:M71"/>
    <mergeCell ref="K5:M5"/>
    <mergeCell ref="N5:P5"/>
    <mergeCell ref="K6:M6"/>
    <mergeCell ref="N6:P6"/>
    <mergeCell ref="A101:D101"/>
    <mergeCell ref="A133:D133"/>
    <mergeCell ref="A1:D1"/>
    <mergeCell ref="A2:D2"/>
    <mergeCell ref="B3:H3"/>
    <mergeCell ref="A34:D34"/>
    <mergeCell ref="B102:H102"/>
    <mergeCell ref="A35:D35"/>
    <mergeCell ref="B36:H36"/>
    <mergeCell ref="A67:D67"/>
    <mergeCell ref="F71:H71"/>
    <mergeCell ref="C72:E72"/>
    <mergeCell ref="F72:H72"/>
    <mergeCell ref="C5:E5"/>
    <mergeCell ref="F5:H5"/>
    <mergeCell ref="A68:D68"/>
    <mergeCell ref="A199:D199"/>
    <mergeCell ref="A200:D200"/>
    <mergeCell ref="C138:E138"/>
    <mergeCell ref="F138:H138"/>
    <mergeCell ref="C170:E170"/>
    <mergeCell ref="F170:H170"/>
    <mergeCell ref="A134:D134"/>
    <mergeCell ref="B135:H135"/>
    <mergeCell ref="C104:E104"/>
    <mergeCell ref="F104:H104"/>
    <mergeCell ref="C105:E105"/>
    <mergeCell ref="F105:H105"/>
    <mergeCell ref="C137:E137"/>
    <mergeCell ref="A166:D166"/>
    <mergeCell ref="A167:D167"/>
    <mergeCell ref="B168:H168"/>
    <mergeCell ref="C171:E171"/>
    <mergeCell ref="F171:H171"/>
    <mergeCell ref="F137:H137"/>
    <mergeCell ref="C203:E203"/>
    <mergeCell ref="F203:H203"/>
    <mergeCell ref="C204:E204"/>
    <mergeCell ref="F204:H204"/>
    <mergeCell ref="B201:H20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2017-12-15T10:17:13Z</cp:lastPrinted>
  <dcterms:created xsi:type="dcterms:W3CDTF">2017-09-13T08:17:42Z</dcterms:created>
  <dcterms:modified xsi:type="dcterms:W3CDTF">2017-12-15T11:07:06Z</dcterms:modified>
</cp:coreProperties>
</file>