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REBALANS 2021\"/>
    </mc:Choice>
  </mc:AlternateContent>
  <xr:revisionPtr revIDLastSave="0" documentId="13_ncr:1_{B75E218E-70CA-4780-A1E0-B932A4319502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1" l="1"/>
  <c r="D13" i="1"/>
  <c r="E9" i="1"/>
  <c r="E10" i="1"/>
  <c r="E11" i="1"/>
  <c r="E12" i="1"/>
  <c r="E14" i="1"/>
  <c r="E15" i="1"/>
  <c r="E16" i="1"/>
  <c r="E18" i="1" s="1"/>
  <c r="E17" i="1"/>
  <c r="E19" i="1"/>
  <c r="E20" i="1"/>
  <c r="E21" i="1"/>
  <c r="E22" i="1"/>
  <c r="E23" i="1"/>
  <c r="E24" i="1"/>
  <c r="E25" i="1"/>
  <c r="E27" i="1"/>
  <c r="E29" i="1"/>
  <c r="E8" i="1"/>
  <c r="E13" i="1" l="1"/>
  <c r="D138" i="1"/>
  <c r="E138" i="1"/>
  <c r="C138" i="1"/>
  <c r="D137" i="1"/>
  <c r="E137" i="1"/>
  <c r="C137" i="1"/>
  <c r="B135" i="1"/>
  <c r="A134" i="1"/>
  <c r="A133" i="1"/>
  <c r="E105" i="1"/>
  <c r="C105" i="1"/>
  <c r="D104" i="1"/>
  <c r="E104" i="1"/>
  <c r="C104" i="1"/>
  <c r="B102" i="1"/>
  <c r="A101" i="1"/>
  <c r="A100" i="1"/>
  <c r="D46" i="1" l="1"/>
  <c r="E46" i="1"/>
  <c r="C46" i="1"/>
  <c r="D108" i="1"/>
  <c r="E108" i="1"/>
  <c r="C108" i="1"/>
  <c r="D129" i="1"/>
  <c r="E129" i="1"/>
  <c r="C129" i="1"/>
  <c r="D92" i="1"/>
  <c r="E92" i="1"/>
  <c r="C92" i="1"/>
  <c r="D26" i="1"/>
  <c r="E26" i="1" s="1"/>
  <c r="C26" i="1"/>
  <c r="E73" i="1"/>
  <c r="E72" i="1"/>
  <c r="D73" i="1"/>
  <c r="D72" i="1"/>
  <c r="C73" i="1"/>
  <c r="C72" i="1"/>
  <c r="B70" i="1"/>
  <c r="A68" i="1"/>
  <c r="A67" i="1"/>
  <c r="D58" i="1"/>
  <c r="E58" i="1"/>
  <c r="C58" i="1"/>
  <c r="D50" i="1"/>
  <c r="E50" i="1"/>
  <c r="C50" i="1"/>
  <c r="D43" i="1"/>
  <c r="E43" i="1"/>
  <c r="C43" i="1"/>
  <c r="D76" i="1" l="1"/>
  <c r="E51" i="1"/>
  <c r="E76" i="1"/>
  <c r="D51" i="1"/>
  <c r="C76" i="1"/>
  <c r="C13" i="1"/>
  <c r="C18" i="1"/>
  <c r="B147" i="1"/>
  <c r="B146" i="1"/>
  <c r="E131" i="1"/>
  <c r="D131" i="1"/>
  <c r="C131" i="1"/>
  <c r="E117" i="1"/>
  <c r="D117" i="1"/>
  <c r="C117" i="1"/>
  <c r="E115" i="1"/>
  <c r="D115" i="1"/>
  <c r="C115" i="1"/>
  <c r="E112" i="1"/>
  <c r="D112" i="1"/>
  <c r="C112" i="1"/>
  <c r="E94" i="1"/>
  <c r="D94" i="1"/>
  <c r="C94" i="1"/>
  <c r="E38" i="1"/>
  <c r="C38" i="1"/>
  <c r="E37" i="1"/>
  <c r="D37" i="1"/>
  <c r="C37" i="1"/>
  <c r="B36" i="1"/>
  <c r="A35" i="1"/>
  <c r="A34" i="1"/>
  <c r="D140" i="1" l="1"/>
  <c r="E119" i="1"/>
  <c r="E140" i="1"/>
  <c r="C28" i="1"/>
  <c r="C51" i="1"/>
  <c r="D119" i="1"/>
  <c r="D28" i="1"/>
  <c r="C119" i="1"/>
  <c r="C140" i="1"/>
  <c r="E28" i="1" l="1"/>
  <c r="E142" i="1"/>
  <c r="E147" i="1" s="1"/>
  <c r="D142" i="1"/>
  <c r="D147" i="1" s="1"/>
  <c r="C142" i="1"/>
  <c r="C147" i="1" s="1"/>
  <c r="D30" i="1"/>
  <c r="C30" i="1"/>
  <c r="C146" i="1" s="1"/>
  <c r="D146" i="1" l="1"/>
  <c r="D148" i="1" s="1"/>
  <c r="E30" i="1"/>
  <c r="E146" i="1" s="1"/>
  <c r="E148" i="1" s="1"/>
  <c r="C148" i="1"/>
</calcChain>
</file>

<file path=xl/sharedStrings.xml><?xml version="1.0" encoding="utf-8"?>
<sst xmlns="http://schemas.openxmlformats.org/spreadsheetml/2006/main" count="128" uniqueCount="116">
  <si>
    <t>BJELOVAR, POLJANA DR. FRANJE TUĐMANA 9</t>
  </si>
  <si>
    <t>str. 1.</t>
  </si>
  <si>
    <t>PLAN</t>
  </si>
  <si>
    <t>KONTO</t>
  </si>
  <si>
    <t>NAZIV KONTA</t>
  </si>
  <si>
    <t>2021.</t>
  </si>
  <si>
    <t>TEKUĆE POMOĆI IZ DRŽ.PROR. PROR.KOR.JLP(R)S</t>
  </si>
  <si>
    <t>TEKUĆE POMOĆI IZ PROR. KOJI IM NIJE NADLEŽAN</t>
  </si>
  <si>
    <t>POMOĆI PROR.KOR.IZ PROR. KOJI NIJE NADLEŽAN</t>
  </si>
  <si>
    <t>POMOĆI IZ DRŽ. PROR. TEMELJEM EU SRED.</t>
  </si>
  <si>
    <t>PRIHODI OD FINANCIJSKE IMOVINE</t>
  </si>
  <si>
    <t>PRIH. OD PRODAJE PR. I ROBE TE PRUŽENIH USL.</t>
  </si>
  <si>
    <t>DONACIJE OD PRAV. I FIZ. OSOBA IZVAN OPĆEG PROR.</t>
  </si>
  <si>
    <t>PRIH. NADLEŽNOG PROR. ZA FIN.RASH.POSL.</t>
  </si>
  <si>
    <t>PRIH. NADLEŽNOG PROR. ZA FIN. NEFIN. IMOV.</t>
  </si>
  <si>
    <t>PRIH. IZ NADLEŽNOG PROR. ZA FINANC. RED. DJEL.</t>
  </si>
  <si>
    <t>OSTALI PRIHODI</t>
  </si>
  <si>
    <t>P R I H O D I    P O S L O V A NJ A</t>
  </si>
  <si>
    <t xml:space="preserve">VIŠAK PRIHODA </t>
  </si>
  <si>
    <t>P R I H O D I   UKUPNO</t>
  </si>
  <si>
    <t>str.2.</t>
  </si>
  <si>
    <t>PLAĆE ZA ZAPOSLENE</t>
  </si>
  <si>
    <t>PLAĆE ZA PREKOVREMENI RAD</t>
  </si>
  <si>
    <t>PLAĆE ( BRUTO )</t>
  </si>
  <si>
    <t>OSTALI RASHODI ZA ZAPOSLENE</t>
  </si>
  <si>
    <t>DOPRINOSI ZA OBVEZNO ZDRAVSTVENO OSIGURANJE</t>
  </si>
  <si>
    <t>DOPRINOSI NA PLAĆE</t>
  </si>
  <si>
    <t>RASHODI ZA ZAPOSLENE</t>
  </si>
  <si>
    <t>SLUŽBENA PUTOVANJA</t>
  </si>
  <si>
    <t>NAKN. ZA PRIJEVOZ, RAD NA TERENU I ODVOJENI Ž.</t>
  </si>
  <si>
    <t>STRUČNO USAVRŠAVANJE ZAPOSLENIKA</t>
  </si>
  <si>
    <t>OSTALE NAKNADE TROŠKOVA ZAPOSLENIMA</t>
  </si>
  <si>
    <t>NAKNADE TROŠKOVA ZAPOSLENIMA</t>
  </si>
  <si>
    <t>UREDSKI MATERIJAL I OSTALI MATERIJALNI RASHODI</t>
  </si>
  <si>
    <t>MATERIJAL I SIROVINE</t>
  </si>
  <si>
    <t>ENERGIJA</t>
  </si>
  <si>
    <t>MATERIJAL I DIJELOVI ZA TEK. I INVEST. ODRŽAV.</t>
  </si>
  <si>
    <t>SITNI INVENTAR I AUTO GUME</t>
  </si>
  <si>
    <t>SLUŽBENA, RADNA I ZAŠTITNA ODJEĆA I OBUĆA</t>
  </si>
  <si>
    <t>RASHODI ZA MATERIJAL I ENERGIJU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</si>
  <si>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</si>
  <si>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</si>
  <si>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</si>
  <si>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</si>
  <si>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</si>
  <si>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</si>
  <si>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str.3.</t>
  </si>
  <si>
    <t>INTELEKTUALNE I OSOBNE USLUGE</t>
  </si>
  <si>
    <t>RAČUNALNE USLUGE</t>
  </si>
  <si>
    <t>OSTALE USLUGE</t>
  </si>
  <si>
    <t>RASHODI ZA USLUGE</t>
  </si>
  <si>
    <t>NAKNADE TROŠKOVA SLUŽBENOG PUTA</t>
  </si>
  <si>
    <t>NAKN. TROŠKOVA OSOBAMA IZVAN RADNOG ODN.</t>
  </si>
  <si>
    <t xml:space="preserve">PREMIJE OSIGURANJA  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</si>
  <si>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</si>
  <si>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</si>
  <si>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</si>
  <si>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</si>
  <si>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</si>
  <si>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 xml:space="preserve">ZATEZNE KAMATE  </t>
  </si>
  <si>
    <t>OSTALI NESPOMENUTI FINANCIJSKI RASHODI</t>
  </si>
  <si>
    <t>OSTALI FINANCIJSKI RASHODI</t>
  </si>
  <si>
    <t>OSTALE NAKNADE IZ PRORAČUNA U NOVCU</t>
  </si>
  <si>
    <t>OSTALE NAKNADE IZ PRORAČUNA U NARAVI</t>
  </si>
  <si>
    <t>OSTALE NAKNADE GRAĐANIMA I KUĆ. IZ PRORAČUNA</t>
  </si>
  <si>
    <t>OSTALE TEKUĆE DONACIJE</t>
  </si>
  <si>
    <t>TEKUĆE DONACIJE</t>
  </si>
  <si>
    <t>RASHODI POSLOVANJA</t>
  </si>
  <si>
    <t>str.4.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</si>
  <si>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</si>
  <si>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</si>
  <si>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</si>
  <si>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</si>
  <si>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</si>
  <si>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UREĐAJI, STROJEVI I OPREMA ZA OSTALE NAMJENE</t>
  </si>
  <si>
    <t>POSTROJENJA I OPREMA</t>
  </si>
  <si>
    <t xml:space="preserve">KNJIGE  </t>
  </si>
  <si>
    <t>KNJIGE, UMJETNIČKA DJELA I OSTALE IZL. VRIJ.</t>
  </si>
  <si>
    <t>RASHODI ZA NABAVU NEFINANCIJSKE IMOVINE</t>
  </si>
  <si>
    <t>R A S H O D I    UKUPNO</t>
  </si>
  <si>
    <t>VIŠAK  -  MANJAK PRIHODA NAD RASHODIMA</t>
  </si>
  <si>
    <t>TEKUĆE POMOĆI IZ DRŽ.PROR. PROR.KOR.JLP(R)S - RCK-2</t>
  </si>
  <si>
    <t>KAPITALNE POMOĆI IZ DRŽ.PROR. PROR.KOR.JLP(R)S</t>
  </si>
  <si>
    <t>KAPITALNE POMOĆI IZ DRŽ.PROR. PROR.KOR.JLP(R)S - RCK-2</t>
  </si>
  <si>
    <t>TEK.POMOĆI IZ DRŽ. PROR. TEMELJEM EU SRED. - RCK-1</t>
  </si>
  <si>
    <t>TEK.POMOĆI IZ DRŽ. PROR. TEMELJEM EU SRED. - RCK-2</t>
  </si>
  <si>
    <t>KAP. POMOĆI IZ DRŽ. PROR. TEMELJEM EU SRED. - RCK-1</t>
  </si>
  <si>
    <t>KAP. POMOĆI IZ DRŽ. PROR. TEMELJEM EU SRED. - RCK-2</t>
  </si>
  <si>
    <t>PRIH. NADLEŽNOG PROR. ZA FIN. NEFIN. IMOV. - RCK-1</t>
  </si>
  <si>
    <t>MEDICINSKA ŠKOLA</t>
  </si>
  <si>
    <t>PLAĆE ZA ZAPOSLENE - RCK-1</t>
  </si>
  <si>
    <t>PLAĆE ZA ZAPOSLENE - RCK-2</t>
  </si>
  <si>
    <t>DOPRINOSI ZA OBVEZNO ZDRAVSTVENO OSIGURANJE - RCK-1</t>
  </si>
  <si>
    <t>DOPRINOSI ZA OBVEZNO ZDRAVSTVENO OSIGURANJE - RCK-2</t>
  </si>
  <si>
    <t>UREDSKI MATERIJAL I OSTALI MATERIJALNI RASHODI - RCK-2</t>
  </si>
  <si>
    <t>ENERGIJA - RCK-2</t>
  </si>
  <si>
    <t>MATERIJAL I DIJELOVI ZA TEK. I INVEST. ODRŽAV. - RCK-2</t>
  </si>
  <si>
    <t>SITNI INVENTAR I AUTO GUME - RCK-2</t>
  </si>
  <si>
    <t>USLUGE PROMIDŽBE I INFORMIRANJA - RCK-1</t>
  </si>
  <si>
    <t>OSTALI NESPOMENUTI RASHODI POSLOVANJA - RCK-1</t>
  </si>
  <si>
    <t>UREĐAJI, STROJEVI I OPREMA ZA OSTALE NAMJENE - RCK-1</t>
  </si>
  <si>
    <t>USLUGE PROMIDŽBE I INFORMIRANJA - RCK-2</t>
  </si>
  <si>
    <t>ZAKUPNINE I NAJAMNINE - RCK-1</t>
  </si>
  <si>
    <t>ZAKUPNINE I NAJAMNINE - RCK-2</t>
  </si>
  <si>
    <t>INTELEKTUALNE I OSOBNE USLUGE - RCK-1</t>
  </si>
  <si>
    <t>INTELEKTUALNE I OSOBNE USLUGE - RCK-2</t>
  </si>
  <si>
    <t>SLUŽBENA PUTOVANJA - RCK-2</t>
  </si>
  <si>
    <t>STRUČNO USAVRŠAVANJE ZAPOSLENIKA - RCK-2</t>
  </si>
  <si>
    <t>REPREZENTACIJA - RCK-2</t>
  </si>
  <si>
    <t>PRIH. NADLEŽNOG PROR. ZA FIN.RASH.POSL. - RCK-1</t>
  </si>
  <si>
    <t>OSTALI RASHODI ZA ZAPOSLENE - RCK-2</t>
  </si>
  <si>
    <t>UREĐAJI, STROJEVI I OPREMA ZA OSTALE NAMJENE - RCK-2</t>
  </si>
  <si>
    <t>DODATNA ULAGANJA NA GRAĐ. OBJEKTIMA RCK-1</t>
  </si>
  <si>
    <t>str.5.</t>
  </si>
  <si>
    <t>REBALANS PLANA PRIHODA I RASHODA 2021. GODINE</t>
  </si>
  <si>
    <t>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</si>
</sst>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\-??\ _k_n_-;_-@_-"/>
  </numFmts>
  <fonts count="1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558ED5"/>
      <name val="Calibri"/>
      <family val="2"/>
      <charset val="238"/>
    </font>
    <font>
      <sz val="11"/>
      <color rgb="FF558ED5"/>
      <name val="Calibri"/>
      <family val="2"/>
      <charset val="238"/>
    </font>
    <font>
      <b/>
      <sz val="9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6" fillId="0" borderId="0" applyBorder="0" applyProtection="0"/>
  </cellStyleXfs>
  <cellXfs count="41">
    <xf numFmtId="0" fontId="0" fillId="0" borderId="0" xfId="0"/>
    <xf numFmtId="164" fontId="2" fillId="0" borderId="3" xfId="1" applyFont="1" applyBorder="1" applyAlignment="1" applyProtection="1"/>
    <xf numFmtId="0" fontId="3" fillId="0" borderId="0" xfId="0" applyFont="1"/>
    <xf numFmtId="0" fontId="0" fillId="0" borderId="0" xfId="0" applyFont="1"/>
    <xf numFmtId="0" fontId="4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5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/>
    <xf numFmtId="164" fontId="5" fillId="0" borderId="0" xfId="1" applyFont="1" applyBorder="1" applyAlignment="1" applyProtection="1"/>
    <xf numFmtId="164" fontId="9" fillId="0" borderId="0" xfId="1" applyFont="1" applyBorder="1" applyAlignment="1" applyProtection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164" fontId="2" fillId="0" borderId="3" xfId="1" applyFont="1" applyBorder="1" applyAlignment="1" applyProtection="1">
      <alignment horizontal="center" wrapText="1"/>
    </xf>
    <xf numFmtId="164" fontId="5" fillId="0" borderId="3" xfId="1" applyFont="1" applyBorder="1" applyAlignment="1" applyProtection="1">
      <alignment horizontal="center" wrapText="1"/>
    </xf>
    <xf numFmtId="164" fontId="10" fillId="0" borderId="3" xfId="1" applyFont="1" applyBorder="1" applyAlignment="1" applyProtection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4" fontId="12" fillId="0" borderId="3" xfId="1" applyFont="1" applyBorder="1" applyAlignment="1" applyProtection="1">
      <alignment horizontal="center"/>
    </xf>
    <xf numFmtId="164" fontId="13" fillId="0" borderId="3" xfId="1" applyFont="1" applyBorder="1" applyAlignment="1" applyProtection="1">
      <alignment horizontal="center"/>
    </xf>
    <xf numFmtId="164" fontId="14" fillId="0" borderId="3" xfId="1" applyFont="1" applyBorder="1" applyAlignment="1" applyProtection="1">
      <alignment horizontal="center"/>
    </xf>
    <xf numFmtId="164" fontId="5" fillId="0" borderId="3" xfId="1" applyFont="1" applyBorder="1" applyAlignment="1" applyProtection="1"/>
    <xf numFmtId="0" fontId="10" fillId="0" borderId="3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164" fontId="2" fillId="0" borderId="0" xfId="1" applyFont="1" applyBorder="1" applyAlignment="1" applyProtection="1"/>
    <xf numFmtId="164" fontId="5" fillId="0" borderId="0" xfId="1" applyFont="1" applyBorder="1" applyAlignment="1" applyProtection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4" fontId="6" fillId="0" borderId="0" xfId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9"/>
  <sheetViews>
    <sheetView tabSelected="1" zoomScaleNormal="100" workbookViewId="0">
      <selection activeCell="A2" sqref="A2:D2"/>
    </sheetView>
  </sheetViews>
  <sheetFormatPr defaultColWidth="8.5703125" defaultRowHeight="15" x14ac:dyDescent="0.25"/>
  <cols>
    <col min="1" max="1" width="8" style="32" customWidth="1"/>
    <col min="2" max="2" width="46.85546875" style="33" customWidth="1"/>
    <col min="3" max="3" width="22.7109375" style="30" customWidth="1"/>
    <col min="4" max="4" width="27.140625" style="10" customWidth="1"/>
    <col min="5" max="5" width="23.85546875" style="10" customWidth="1"/>
    <col min="6" max="7" width="15.85546875" style="34" bestFit="1" customWidth="1"/>
    <col min="8" max="8" width="8.5703125" style="34"/>
    <col min="9" max="9" width="16.140625" style="34" customWidth="1"/>
    <col min="10" max="17" width="8.5703125" style="34"/>
  </cols>
  <sheetData>
    <row r="1" spans="1:17" x14ac:dyDescent="0.25">
      <c r="A1" s="39" t="s">
        <v>89</v>
      </c>
      <c r="B1" s="39"/>
      <c r="C1" s="39"/>
      <c r="D1" s="39"/>
    </row>
    <row r="2" spans="1:17" x14ac:dyDescent="0.25">
      <c r="A2" s="40" t="s">
        <v>0</v>
      </c>
      <c r="B2" s="40"/>
      <c r="C2" s="40"/>
      <c r="D2" s="40"/>
      <c r="E2" s="11" t="s">
        <v>1</v>
      </c>
    </row>
    <row r="3" spans="1:17" x14ac:dyDescent="0.25">
      <c r="A3" s="12"/>
      <c r="B3" s="12"/>
      <c r="C3" s="13"/>
      <c r="D3" s="14"/>
    </row>
    <row r="4" spans="1:17" ht="15.75" x14ac:dyDescent="0.25">
      <c r="A4" s="15"/>
      <c r="B4" s="37" t="s">
        <v>114</v>
      </c>
      <c r="C4" s="37"/>
      <c r="D4" s="37"/>
      <c r="E4" s="37"/>
    </row>
    <row r="6" spans="1:17" ht="15" customHeight="1" x14ac:dyDescent="0.25">
      <c r="A6" s="16"/>
      <c r="B6" s="17"/>
      <c r="C6" s="18" t="s">
        <v>2</v>
      </c>
      <c r="D6" s="19" t="s">
        <v>115</v>
      </c>
      <c r="E6" s="20" t="s">
        <v>2</v>
      </c>
    </row>
    <row r="7" spans="1:17" ht="15.75" x14ac:dyDescent="0.25">
      <c r="A7" s="21" t="s">
        <v>3</v>
      </c>
      <c r="B7" s="22" t="s">
        <v>4</v>
      </c>
      <c r="C7" s="23" t="s">
        <v>5</v>
      </c>
      <c r="D7" s="24"/>
      <c r="E7" s="25" t="s">
        <v>5</v>
      </c>
    </row>
    <row r="8" spans="1:17" x14ac:dyDescent="0.25">
      <c r="A8" s="8">
        <v>636120</v>
      </c>
      <c r="B8" s="9" t="s">
        <v>6</v>
      </c>
      <c r="C8" s="1">
        <v>6552000</v>
      </c>
      <c r="D8" s="1">
        <v>64100</v>
      </c>
      <c r="E8" s="1">
        <f>C8+D8</f>
        <v>6616100</v>
      </c>
    </row>
    <row r="9" spans="1:17" x14ac:dyDescent="0.25">
      <c r="A9" s="8">
        <v>636120</v>
      </c>
      <c r="B9" s="9" t="s">
        <v>81</v>
      </c>
      <c r="C9" s="1">
        <v>1652818</v>
      </c>
      <c r="D9" s="1">
        <v>-460415</v>
      </c>
      <c r="E9" s="1">
        <f t="shared" ref="E9:E30" si="0">C9+D9</f>
        <v>1192403</v>
      </c>
    </row>
    <row r="10" spans="1:17" x14ac:dyDescent="0.25">
      <c r="A10" s="8">
        <v>636130</v>
      </c>
      <c r="B10" s="9" t="s">
        <v>7</v>
      </c>
      <c r="C10" s="1">
        <v>5000</v>
      </c>
      <c r="D10" s="1">
        <v>-5000</v>
      </c>
      <c r="E10" s="1">
        <f t="shared" si="0"/>
        <v>0</v>
      </c>
    </row>
    <row r="11" spans="1:17" x14ac:dyDescent="0.25">
      <c r="A11" s="8">
        <v>636220</v>
      </c>
      <c r="B11" s="9" t="s">
        <v>82</v>
      </c>
      <c r="C11" s="1">
        <v>10000</v>
      </c>
      <c r="D11" s="1"/>
      <c r="E11" s="1">
        <f t="shared" si="0"/>
        <v>10000</v>
      </c>
    </row>
    <row r="12" spans="1:17" x14ac:dyDescent="0.25">
      <c r="A12" s="8">
        <v>636220</v>
      </c>
      <c r="B12" s="9" t="s">
        <v>83</v>
      </c>
      <c r="C12" s="1"/>
      <c r="D12" s="1"/>
      <c r="E12" s="1">
        <f t="shared" si="0"/>
        <v>0</v>
      </c>
    </row>
    <row r="13" spans="1:17" s="2" customFormat="1" x14ac:dyDescent="0.25">
      <c r="A13" s="6">
        <v>636</v>
      </c>
      <c r="B13" s="7" t="s">
        <v>8</v>
      </c>
      <c r="C13" s="1">
        <f>SUM(C8:C12)</f>
        <v>8219818</v>
      </c>
      <c r="D13" s="1">
        <f t="shared" ref="D13:E13" si="1">SUM(D8:D12)</f>
        <v>-401315</v>
      </c>
      <c r="E13" s="1">
        <f t="shared" si="1"/>
        <v>7818503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s="3" customFormat="1" x14ac:dyDescent="0.25">
      <c r="A14" s="8">
        <v>638110</v>
      </c>
      <c r="B14" s="9" t="s">
        <v>84</v>
      </c>
      <c r="C14" s="1">
        <v>95884</v>
      </c>
      <c r="D14" s="1">
        <v>37774</v>
      </c>
      <c r="E14" s="1">
        <f t="shared" si="0"/>
        <v>133658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s="3" customFormat="1" x14ac:dyDescent="0.25">
      <c r="A15" s="8">
        <v>638110</v>
      </c>
      <c r="B15" s="9" t="s">
        <v>85</v>
      </c>
      <c r="C15" s="1">
        <v>9365971</v>
      </c>
      <c r="D15" s="1">
        <v>-6040737</v>
      </c>
      <c r="E15" s="1">
        <f t="shared" si="0"/>
        <v>3325234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s="3" customFormat="1" x14ac:dyDescent="0.25">
      <c r="A16" s="8">
        <v>638210</v>
      </c>
      <c r="B16" s="9" t="s">
        <v>86</v>
      </c>
      <c r="C16" s="1">
        <v>11385752</v>
      </c>
      <c r="D16" s="1">
        <v>-5725892</v>
      </c>
      <c r="E16" s="1">
        <f t="shared" si="0"/>
        <v>5659860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s="3" customFormat="1" x14ac:dyDescent="0.25">
      <c r="A17" s="8">
        <v>638210</v>
      </c>
      <c r="B17" s="9" t="s">
        <v>87</v>
      </c>
      <c r="C17" s="1"/>
      <c r="D17" s="1"/>
      <c r="E17" s="1">
        <f t="shared" si="0"/>
        <v>0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s="2" customFormat="1" x14ac:dyDescent="0.25">
      <c r="A18" s="6">
        <v>638</v>
      </c>
      <c r="B18" s="7" t="s">
        <v>9</v>
      </c>
      <c r="C18" s="1">
        <f>SUM(C14:C17)</f>
        <v>20847607</v>
      </c>
      <c r="D18" s="1">
        <f t="shared" ref="D18:E18" si="2">SUM(D14:D17)</f>
        <v>-11728855</v>
      </c>
      <c r="E18" s="1">
        <f t="shared" si="2"/>
        <v>9118752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s="2" customFormat="1" x14ac:dyDescent="0.25">
      <c r="A19" s="6">
        <v>641320</v>
      </c>
      <c r="B19" s="7" t="s">
        <v>10</v>
      </c>
      <c r="C19" s="1">
        <v>1000</v>
      </c>
      <c r="D19" s="1">
        <v>2082</v>
      </c>
      <c r="E19" s="1">
        <f t="shared" si="0"/>
        <v>3082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s="2" customFormat="1" x14ac:dyDescent="0.25">
      <c r="A20" s="6">
        <v>661510</v>
      </c>
      <c r="B20" s="7" t="s">
        <v>11</v>
      </c>
      <c r="C20" s="1">
        <v>160000</v>
      </c>
      <c r="D20" s="1">
        <v>-25810</v>
      </c>
      <c r="E20" s="1">
        <f t="shared" si="0"/>
        <v>134190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s="2" customFormat="1" x14ac:dyDescent="0.25">
      <c r="A21" s="6">
        <v>663140</v>
      </c>
      <c r="B21" s="7" t="s">
        <v>12</v>
      </c>
      <c r="C21" s="1">
        <v>13000</v>
      </c>
      <c r="D21" s="1"/>
      <c r="E21" s="1">
        <f t="shared" si="0"/>
        <v>13000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s="4" customFormat="1" x14ac:dyDescent="0.25">
      <c r="A22" s="8">
        <v>671110</v>
      </c>
      <c r="B22" s="9" t="s">
        <v>13</v>
      </c>
      <c r="C22" s="1">
        <v>738396</v>
      </c>
      <c r="D22" s="1">
        <v>-152123</v>
      </c>
      <c r="E22" s="1">
        <f t="shared" si="0"/>
        <v>586273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s="4" customFormat="1" x14ac:dyDescent="0.25">
      <c r="A23" s="8">
        <v>671110</v>
      </c>
      <c r="B23" s="9" t="s">
        <v>109</v>
      </c>
      <c r="C23" s="1">
        <v>11122</v>
      </c>
      <c r="D23" s="1">
        <v>4469</v>
      </c>
      <c r="E23" s="1">
        <f t="shared" si="0"/>
        <v>15591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s="4" customFormat="1" x14ac:dyDescent="0.25">
      <c r="A24" s="8">
        <v>671210</v>
      </c>
      <c r="B24" s="9" t="s">
        <v>14</v>
      </c>
      <c r="C24" s="1">
        <v>30000</v>
      </c>
      <c r="D24" s="1">
        <v>-5366</v>
      </c>
      <c r="E24" s="1">
        <f t="shared" si="0"/>
        <v>24634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s="4" customFormat="1" x14ac:dyDescent="0.25">
      <c r="A25" s="8">
        <v>671210</v>
      </c>
      <c r="B25" s="9" t="s">
        <v>88</v>
      </c>
      <c r="C25" s="1">
        <v>1320664</v>
      </c>
      <c r="D25" s="1">
        <v>-664175</v>
      </c>
      <c r="E25" s="1">
        <f t="shared" si="0"/>
        <v>656489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s="5" customFormat="1" x14ac:dyDescent="0.25">
      <c r="A26" s="6">
        <v>671</v>
      </c>
      <c r="B26" s="7" t="s">
        <v>15</v>
      </c>
      <c r="C26" s="1">
        <f>SUM(C22:C25)</f>
        <v>2100182</v>
      </c>
      <c r="D26" s="1">
        <f t="shared" ref="D26" si="3">SUM(D22:D25)</f>
        <v>-817195</v>
      </c>
      <c r="E26" s="1">
        <f t="shared" si="0"/>
        <v>1282987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s="2" customFormat="1" x14ac:dyDescent="0.25">
      <c r="A27" s="6">
        <v>683110</v>
      </c>
      <c r="B27" s="7" t="s">
        <v>16</v>
      </c>
      <c r="C27" s="1">
        <v>100000</v>
      </c>
      <c r="D27" s="1"/>
      <c r="E27" s="1">
        <f t="shared" si="0"/>
        <v>100000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s="5" customFormat="1" x14ac:dyDescent="0.25">
      <c r="A28" s="6">
        <v>6</v>
      </c>
      <c r="B28" s="7" t="s">
        <v>17</v>
      </c>
      <c r="C28" s="1">
        <f>C13+C18+C19+C20+C21+C26+C27</f>
        <v>31441607</v>
      </c>
      <c r="D28" s="1">
        <f>D13+D18+D19+D20+D21+D26+D27</f>
        <v>-12971093</v>
      </c>
      <c r="E28" s="1">
        <f t="shared" si="0"/>
        <v>18470514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s="5" customFormat="1" x14ac:dyDescent="0.25">
      <c r="A29" s="6">
        <v>92211</v>
      </c>
      <c r="B29" s="7" t="s">
        <v>18</v>
      </c>
      <c r="C29" s="1">
        <v>10000</v>
      </c>
      <c r="D29" s="26">
        <v>-10000</v>
      </c>
      <c r="E29" s="1">
        <f t="shared" si="0"/>
        <v>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s="5" customFormat="1" ht="15.75" x14ac:dyDescent="0.25">
      <c r="A30" s="6"/>
      <c r="B30" s="27" t="s">
        <v>19</v>
      </c>
      <c r="C30" s="1">
        <f>C28+C29</f>
        <v>31451607</v>
      </c>
      <c r="D30" s="1">
        <f t="shared" ref="D30" si="4">D28+D29</f>
        <v>-12981093</v>
      </c>
      <c r="E30" s="1">
        <f t="shared" si="0"/>
        <v>18470514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5" customFormat="1" ht="15.75" x14ac:dyDescent="0.25">
      <c r="A31" s="28"/>
      <c r="B31" s="29"/>
      <c r="C31" s="30"/>
      <c r="D31" s="30"/>
      <c r="E31" s="30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s="5" customFormat="1" ht="15.75" x14ac:dyDescent="0.25">
      <c r="A32" s="28"/>
      <c r="B32" s="29"/>
      <c r="C32" s="30"/>
      <c r="D32" s="30"/>
      <c r="E32" s="30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s="5" customFormat="1" ht="15.75" x14ac:dyDescent="0.25">
      <c r="A33" s="28"/>
      <c r="B33" s="29"/>
      <c r="C33" s="30"/>
      <c r="D33" s="30"/>
      <c r="E33" s="30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35" t="str">
        <f>A1</f>
        <v>MEDICINSKA ŠKOLA</v>
      </c>
      <c r="B34" s="35"/>
      <c r="C34" s="35"/>
      <c r="D34" s="35"/>
    </row>
    <row r="35" spans="1:17" x14ac:dyDescent="0.25">
      <c r="A35" s="36" t="str">
        <f>A2</f>
        <v>BJELOVAR, POLJANA DR. FRANJE TUĐMANA 9</v>
      </c>
      <c r="B35" s="36"/>
      <c r="C35" s="36"/>
      <c r="D35" s="36"/>
      <c r="E35" s="31" t="s">
        <v>20</v>
      </c>
    </row>
    <row r="36" spans="1:17" x14ac:dyDescent="0.25">
      <c r="A36" s="15"/>
      <c r="B36" s="38" t="str">
        <f>B4</f>
        <v>REBALANS PLANA PRIHODA I RASHODA 2021. GODINE</v>
      </c>
      <c r="C36" s="38"/>
      <c r="D36" s="38"/>
      <c r="E36" s="38"/>
    </row>
    <row r="37" spans="1:17" ht="15" customHeight="1" x14ac:dyDescent="0.25">
      <c r="A37" s="16"/>
      <c r="B37" s="17"/>
      <c r="C37" s="18" t="str">
        <f t="shared" ref="C37:E38" si="5">C6</f>
        <v>PLAN</v>
      </c>
      <c r="D37" s="19" t="str">
        <f t="shared" si="5"/>
        <v>REBALANS</v>
      </c>
      <c r="E37" s="20" t="str">
        <f t="shared" si="5"/>
        <v>PLAN</v>
      </c>
    </row>
    <row r="38" spans="1:17" ht="15.75" x14ac:dyDescent="0.25">
      <c r="A38" s="21" t="s">
        <v>3</v>
      </c>
      <c r="B38" s="22" t="s">
        <v>4</v>
      </c>
      <c r="C38" s="23" t="str">
        <f t="shared" si="5"/>
        <v>2021.</v>
      </c>
      <c r="D38" s="24"/>
      <c r="E38" s="25" t="str">
        <f t="shared" si="5"/>
        <v>2021.</v>
      </c>
    </row>
    <row r="39" spans="1:17" x14ac:dyDescent="0.25">
      <c r="A39" s="6">
        <v>3111</v>
      </c>
      <c r="B39" s="7" t="s">
        <v>21</v>
      </c>
      <c r="C39" s="1">
        <v>5042000</v>
      </c>
      <c r="D39" s="1"/>
      <c r="E39" s="1">
        <v>5309000</v>
      </c>
    </row>
    <row r="40" spans="1:17" x14ac:dyDescent="0.25">
      <c r="A40" s="6">
        <v>3111</v>
      </c>
      <c r="B40" s="7" t="s">
        <v>90</v>
      </c>
      <c r="C40" s="1">
        <v>31837</v>
      </c>
      <c r="D40" s="1"/>
      <c r="E40" s="1">
        <v>14009</v>
      </c>
    </row>
    <row r="41" spans="1:17" x14ac:dyDescent="0.25">
      <c r="A41" s="6">
        <v>3111</v>
      </c>
      <c r="B41" s="7" t="s">
        <v>91</v>
      </c>
      <c r="C41" s="1">
        <v>5445881</v>
      </c>
      <c r="D41" s="1"/>
      <c r="E41" s="1">
        <v>3180419</v>
      </c>
    </row>
    <row r="42" spans="1:17" x14ac:dyDescent="0.25">
      <c r="A42" s="6">
        <v>3113</v>
      </c>
      <c r="B42" s="7" t="s">
        <v>22</v>
      </c>
      <c r="C42" s="1">
        <v>225000</v>
      </c>
      <c r="D42" s="1"/>
      <c r="E42" s="1">
        <v>225000</v>
      </c>
    </row>
    <row r="43" spans="1:17" s="2" customFormat="1" x14ac:dyDescent="0.25">
      <c r="A43" s="6">
        <v>311</v>
      </c>
      <c r="B43" s="7" t="s">
        <v>23</v>
      </c>
      <c r="C43" s="1">
        <f>SUM(C39:C42)</f>
        <v>10744718</v>
      </c>
      <c r="D43" s="1">
        <f t="shared" ref="D43:E43" si="6">SUM(D39:D42)</f>
        <v>0</v>
      </c>
      <c r="E43" s="1">
        <f t="shared" si="6"/>
        <v>8728428</v>
      </c>
      <c r="F43" s="34"/>
      <c r="G43" s="34">
        <v>3814813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x14ac:dyDescent="0.25">
      <c r="A44" s="6">
        <v>3121</v>
      </c>
      <c r="B44" s="7" t="s">
        <v>24</v>
      </c>
      <c r="C44" s="1">
        <v>220000</v>
      </c>
      <c r="D44" s="1"/>
      <c r="E44" s="1">
        <v>220000</v>
      </c>
    </row>
    <row r="45" spans="1:17" x14ac:dyDescent="0.25">
      <c r="A45" s="6">
        <v>3121</v>
      </c>
      <c r="B45" s="7" t="s">
        <v>110</v>
      </c>
      <c r="C45" s="1">
        <v>5000</v>
      </c>
      <c r="D45" s="1"/>
      <c r="E45" s="1">
        <v>5000</v>
      </c>
    </row>
    <row r="46" spans="1:17" s="4" customFormat="1" x14ac:dyDescent="0.25">
      <c r="A46" s="6">
        <v>312</v>
      </c>
      <c r="B46" s="7" t="s">
        <v>24</v>
      </c>
      <c r="C46" s="1">
        <f>SUM(C44:C45)</f>
        <v>225000</v>
      </c>
      <c r="D46" s="1">
        <f t="shared" ref="D46:E46" si="7">SUM(D44:D45)</f>
        <v>0</v>
      </c>
      <c r="E46" s="1">
        <f t="shared" si="7"/>
        <v>225000</v>
      </c>
      <c r="F46" s="34"/>
      <c r="G46" s="34">
        <v>106743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6">
        <v>3132</v>
      </c>
      <c r="B47" s="7" t="s">
        <v>25</v>
      </c>
      <c r="C47" s="1">
        <v>869000</v>
      </c>
      <c r="D47" s="1"/>
      <c r="E47" s="1">
        <v>914000</v>
      </c>
    </row>
    <row r="48" spans="1:17" x14ac:dyDescent="0.25">
      <c r="A48" s="6">
        <v>3132</v>
      </c>
      <c r="B48" s="7" t="s">
        <v>92</v>
      </c>
      <c r="C48" s="1">
        <v>5254</v>
      </c>
      <c r="D48" s="1"/>
      <c r="E48" s="1">
        <v>2313</v>
      </c>
    </row>
    <row r="49" spans="1:17" x14ac:dyDescent="0.25">
      <c r="A49" s="6">
        <v>3132</v>
      </c>
      <c r="B49" s="7" t="s">
        <v>93</v>
      </c>
      <c r="C49" s="1">
        <v>898571</v>
      </c>
      <c r="D49" s="1"/>
      <c r="E49" s="1">
        <v>524770</v>
      </c>
    </row>
    <row r="50" spans="1:17" s="4" customFormat="1" x14ac:dyDescent="0.25">
      <c r="A50" s="6">
        <v>313</v>
      </c>
      <c r="B50" s="7" t="s">
        <v>26</v>
      </c>
      <c r="C50" s="1">
        <f>SUM(C47:C49)</f>
        <v>1772825</v>
      </c>
      <c r="D50" s="1">
        <f t="shared" ref="D50:E50" si="8">SUM(D47:D49)</f>
        <v>0</v>
      </c>
      <c r="E50" s="1">
        <f t="shared" si="8"/>
        <v>1441083</v>
      </c>
      <c r="F50" s="34"/>
      <c r="G50" s="34">
        <v>615752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s="5" customFormat="1" x14ac:dyDescent="0.25">
      <c r="A51" s="6">
        <v>31</v>
      </c>
      <c r="B51" s="7" t="s">
        <v>27</v>
      </c>
      <c r="C51" s="1">
        <f>C43+C46+C50</f>
        <v>12742543</v>
      </c>
      <c r="D51" s="1">
        <f>D43+D46+D50</f>
        <v>0</v>
      </c>
      <c r="E51" s="1">
        <f>E43+E46+E50</f>
        <v>10394511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s="5" customFormat="1" x14ac:dyDescent="0.25">
      <c r="A52" s="6">
        <v>3211</v>
      </c>
      <c r="B52" s="7" t="s">
        <v>28</v>
      </c>
      <c r="C52" s="1">
        <v>81000</v>
      </c>
      <c r="D52" s="1"/>
      <c r="E52" s="1">
        <v>92000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s="5" customFormat="1" x14ac:dyDescent="0.25">
      <c r="A53" s="6">
        <v>3211</v>
      </c>
      <c r="B53" s="7" t="s">
        <v>106</v>
      </c>
      <c r="C53" s="1">
        <v>497250</v>
      </c>
      <c r="D53" s="1"/>
      <c r="E53" s="1">
        <v>289300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5" customFormat="1" x14ac:dyDescent="0.25">
      <c r="A54" s="6">
        <v>3212</v>
      </c>
      <c r="B54" s="7" t="s">
        <v>29</v>
      </c>
      <c r="C54" s="1">
        <v>101000</v>
      </c>
      <c r="D54" s="1"/>
      <c r="E54" s="1">
        <v>106000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6">
        <v>3213</v>
      </c>
      <c r="B55" s="7" t="s">
        <v>30</v>
      </c>
      <c r="C55" s="1">
        <v>6000</v>
      </c>
      <c r="D55" s="1"/>
      <c r="E55" s="1">
        <v>7000</v>
      </c>
    </row>
    <row r="56" spans="1:17" x14ac:dyDescent="0.25">
      <c r="A56" s="6">
        <v>3213</v>
      </c>
      <c r="B56" s="7" t="s">
        <v>107</v>
      </c>
      <c r="C56" s="1">
        <v>298350</v>
      </c>
      <c r="D56" s="1"/>
      <c r="E56" s="1">
        <v>173254</v>
      </c>
    </row>
    <row r="57" spans="1:17" s="5" customFormat="1" x14ac:dyDescent="0.25">
      <c r="A57" s="6">
        <v>3214</v>
      </c>
      <c r="B57" s="7" t="s">
        <v>31</v>
      </c>
      <c r="C57" s="1">
        <v>2500</v>
      </c>
      <c r="D57" s="1"/>
      <c r="E57" s="1">
        <v>2500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s="4" customFormat="1" x14ac:dyDescent="0.25">
      <c r="A58" s="6">
        <v>321</v>
      </c>
      <c r="B58" s="7" t="s">
        <v>32</v>
      </c>
      <c r="C58" s="1">
        <f>SUM(C52:C57)</f>
        <v>986100</v>
      </c>
      <c r="D58" s="1">
        <f t="shared" ref="D58:E58" si="9">SUM(D52:D57)</f>
        <v>0</v>
      </c>
      <c r="E58" s="1">
        <f t="shared" si="9"/>
        <v>670054</v>
      </c>
      <c r="F58" s="34"/>
      <c r="G58" s="34">
        <v>256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x14ac:dyDescent="0.25">
      <c r="A59" s="6">
        <v>3221</v>
      </c>
      <c r="B59" s="7" t="s">
        <v>33</v>
      </c>
      <c r="C59" s="1">
        <v>193500</v>
      </c>
      <c r="D59" s="1"/>
      <c r="E59" s="1">
        <v>180000</v>
      </c>
    </row>
    <row r="60" spans="1:17" x14ac:dyDescent="0.25">
      <c r="A60" s="6">
        <v>3221</v>
      </c>
      <c r="B60" s="7" t="s">
        <v>94</v>
      </c>
      <c r="C60" s="1">
        <v>122700</v>
      </c>
      <c r="D60" s="1"/>
      <c r="E60" s="1">
        <v>72000</v>
      </c>
    </row>
    <row r="61" spans="1:17" x14ac:dyDescent="0.25">
      <c r="A61" s="6">
        <v>3222</v>
      </c>
      <c r="B61" s="7" t="s">
        <v>34</v>
      </c>
      <c r="C61" s="1">
        <v>13238</v>
      </c>
      <c r="D61" s="1"/>
      <c r="E61" s="1">
        <v>1000</v>
      </c>
    </row>
    <row r="62" spans="1:17" x14ac:dyDescent="0.25">
      <c r="A62" s="6">
        <v>3223</v>
      </c>
      <c r="B62" s="7" t="s">
        <v>35</v>
      </c>
      <c r="C62" s="1">
        <v>134500</v>
      </c>
      <c r="D62" s="1"/>
      <c r="E62" s="1">
        <v>142000</v>
      </c>
    </row>
    <row r="63" spans="1:17" x14ac:dyDescent="0.25">
      <c r="A63" s="6">
        <v>3223</v>
      </c>
      <c r="B63" s="7" t="s">
        <v>95</v>
      </c>
      <c r="C63" s="1">
        <v>245000</v>
      </c>
      <c r="D63" s="1"/>
      <c r="E63" s="1">
        <v>144000</v>
      </c>
    </row>
    <row r="64" spans="1:17" s="5" customFormat="1" x14ac:dyDescent="0.25">
      <c r="A64" s="6">
        <v>3224</v>
      </c>
      <c r="B64" s="7" t="s">
        <v>36</v>
      </c>
      <c r="C64" s="1">
        <v>24000</v>
      </c>
      <c r="D64" s="1"/>
      <c r="E64" s="1">
        <v>29000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1:17" s="5" customFormat="1" x14ac:dyDescent="0.25">
      <c r="A65" s="6">
        <v>3224</v>
      </c>
      <c r="B65" s="7" t="s">
        <v>96</v>
      </c>
      <c r="C65" s="1">
        <v>245937</v>
      </c>
      <c r="D65" s="1"/>
      <c r="E65" s="1">
        <v>142024</v>
      </c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1:17" s="5" customFormat="1" x14ac:dyDescent="0.25">
      <c r="A66" s="6">
        <v>3225</v>
      </c>
      <c r="B66" s="7" t="s">
        <v>37</v>
      </c>
      <c r="C66" s="1">
        <v>5000</v>
      </c>
      <c r="D66" s="1"/>
      <c r="E66" s="1">
        <v>5000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1:17" s="5" customFormat="1" x14ac:dyDescent="0.25">
      <c r="A67" s="35" t="str">
        <f>A1</f>
        <v>MEDICINSKA ŠKOLA</v>
      </c>
      <c r="B67" s="35"/>
      <c r="C67" s="35"/>
      <c r="D67" s="35"/>
      <c r="E67" s="10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1:17" s="5" customFormat="1" x14ac:dyDescent="0.25">
      <c r="A68" s="36" t="str">
        <f>A2</f>
        <v>BJELOVAR, POLJANA DR. FRANJE TUĐMANA 9</v>
      </c>
      <c r="B68" s="36"/>
      <c r="C68" s="36"/>
      <c r="D68" s="36"/>
      <c r="E68" s="31" t="s">
        <v>46</v>
      </c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1:17" s="5" customFormat="1" x14ac:dyDescent="0.25">
      <c r="A69" s="12"/>
      <c r="B69" s="12"/>
      <c r="C69" s="13"/>
      <c r="D69" s="14"/>
      <c r="E69" s="10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7" s="5" customFormat="1" x14ac:dyDescent="0.25">
      <c r="A70" s="15"/>
      <c r="B70" s="38" t="str">
        <f>B4</f>
        <v>REBALANS PLANA PRIHODA I RASHODA 2021. GODINE</v>
      </c>
      <c r="C70" s="38"/>
      <c r="D70" s="38"/>
      <c r="E70" s="38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s="5" customFormat="1" x14ac:dyDescent="0.25">
      <c r="A71" s="32"/>
      <c r="B71" s="33"/>
      <c r="C71" s="30"/>
      <c r="D71" s="10"/>
      <c r="E71" s="10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1:17" s="5" customFormat="1" x14ac:dyDescent="0.25">
      <c r="A72" s="16"/>
      <c r="B72" s="17"/>
      <c r="C72" s="18" t="str">
        <f t="shared" ref="C72:E73" si="10">C6</f>
        <v>PLAN</v>
      </c>
      <c r="D72" s="19" t="str">
        <f t="shared" si="10"/>
        <v>REBALANS</v>
      </c>
      <c r="E72" s="19" t="str">
        <f t="shared" si="10"/>
        <v>PLAN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1:17" s="5" customFormat="1" x14ac:dyDescent="0.25">
      <c r="A73" s="21" t="s">
        <v>3</v>
      </c>
      <c r="B73" s="22" t="s">
        <v>4</v>
      </c>
      <c r="C73" s="23" t="str">
        <f t="shared" si="10"/>
        <v>2021.</v>
      </c>
      <c r="D73" s="24">
        <f t="shared" si="10"/>
        <v>0</v>
      </c>
      <c r="E73" s="24" t="str">
        <f t="shared" si="10"/>
        <v>2021.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1:17" s="5" customFormat="1" x14ac:dyDescent="0.25">
      <c r="A74" s="6">
        <v>3225</v>
      </c>
      <c r="B74" s="7" t="s">
        <v>97</v>
      </c>
      <c r="C74" s="1">
        <v>122700</v>
      </c>
      <c r="D74" s="1"/>
      <c r="E74" s="1">
        <v>72000</v>
      </c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spans="1:17" s="5" customFormat="1" x14ac:dyDescent="0.25">
      <c r="A75" s="6">
        <v>3227</v>
      </c>
      <c r="B75" s="7" t="s">
        <v>38</v>
      </c>
      <c r="C75" s="1">
        <v>41000</v>
      </c>
      <c r="D75" s="1"/>
      <c r="E75" s="1">
        <v>41000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1:17" s="4" customFormat="1" x14ac:dyDescent="0.25">
      <c r="A76" s="6">
        <v>322</v>
      </c>
      <c r="B76" s="7" t="s">
        <v>39</v>
      </c>
      <c r="C76" s="1">
        <f>SUM(C59:C75)</f>
        <v>1147575</v>
      </c>
      <c r="D76" s="1">
        <f t="shared" ref="D76:E76" si="11">SUM(D59:D75)</f>
        <v>0</v>
      </c>
      <c r="E76" s="1">
        <f t="shared" si="11"/>
        <v>828024</v>
      </c>
      <c r="F76" s="34">
        <v>82145</v>
      </c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6">
        <v>3231</v>
      </c>
      <c r="B77" s="7" t="s">
        <v>40</v>
      </c>
      <c r="C77" s="1">
        <v>70000</v>
      </c>
      <c r="D77" s="1"/>
      <c r="E77" s="1">
        <v>75000</v>
      </c>
    </row>
    <row r="78" spans="1:17" s="5" customFormat="1" x14ac:dyDescent="0.25">
      <c r="A78" s="6">
        <v>3232</v>
      </c>
      <c r="B78" s="7" t="s">
        <v>41</v>
      </c>
      <c r="C78" s="1">
        <v>48000</v>
      </c>
      <c r="D78" s="1"/>
      <c r="E78" s="1">
        <v>53000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spans="1:17" s="5" customFormat="1" x14ac:dyDescent="0.25">
      <c r="A79" s="6">
        <v>3233</v>
      </c>
      <c r="B79" s="7" t="s">
        <v>42</v>
      </c>
      <c r="C79" s="1">
        <v>6000</v>
      </c>
      <c r="D79" s="1"/>
      <c r="E79" s="1">
        <v>6000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s="5" customFormat="1" x14ac:dyDescent="0.25">
      <c r="A80" s="6">
        <v>3233</v>
      </c>
      <c r="B80" s="7" t="s">
        <v>98</v>
      </c>
      <c r="C80" s="1">
        <v>53351</v>
      </c>
      <c r="D80" s="1"/>
      <c r="E80" s="1">
        <v>7001</v>
      </c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s="5" customFormat="1" x14ac:dyDescent="0.25">
      <c r="A81" s="6">
        <v>3233</v>
      </c>
      <c r="B81" s="7" t="s">
        <v>101</v>
      </c>
      <c r="C81" s="1">
        <v>338200</v>
      </c>
      <c r="D81" s="1"/>
      <c r="E81" s="1">
        <v>197500</v>
      </c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1:17" s="5" customFormat="1" x14ac:dyDescent="0.25">
      <c r="A82" s="6">
        <v>3234</v>
      </c>
      <c r="B82" s="7" t="s">
        <v>43</v>
      </c>
      <c r="C82" s="1">
        <v>40000</v>
      </c>
      <c r="D82" s="1"/>
      <c r="E82" s="1">
        <v>43000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1:17" s="5" customFormat="1" x14ac:dyDescent="0.25">
      <c r="A83" s="6">
        <v>3235</v>
      </c>
      <c r="B83" s="7" t="s">
        <v>44</v>
      </c>
      <c r="C83" s="1">
        <v>17000</v>
      </c>
      <c r="D83" s="1"/>
      <c r="E83" s="1">
        <v>19000</v>
      </c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1:17" s="5" customFormat="1" x14ac:dyDescent="0.25">
      <c r="A84" s="6">
        <v>3235</v>
      </c>
      <c r="B84" s="7" t="s">
        <v>102</v>
      </c>
      <c r="C84" s="1">
        <v>1000</v>
      </c>
      <c r="D84" s="1"/>
      <c r="E84" s="1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1:17" s="5" customFormat="1" x14ac:dyDescent="0.25">
      <c r="A85" s="6">
        <v>3235</v>
      </c>
      <c r="B85" s="7" t="s">
        <v>103</v>
      </c>
      <c r="C85" s="1">
        <v>329500</v>
      </c>
      <c r="D85" s="1"/>
      <c r="E85" s="1">
        <v>192400</v>
      </c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1:17" s="5" customFormat="1" x14ac:dyDescent="0.25">
      <c r="A86" s="6">
        <v>3236</v>
      </c>
      <c r="B86" s="7" t="s">
        <v>45</v>
      </c>
      <c r="C86" s="1">
        <v>21000</v>
      </c>
      <c r="D86" s="1"/>
      <c r="E86" s="1">
        <v>30000</v>
      </c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1:17" s="5" customFormat="1" x14ac:dyDescent="0.25">
      <c r="A87" s="6">
        <v>3237</v>
      </c>
      <c r="B87" s="7" t="s">
        <v>47</v>
      </c>
      <c r="C87" s="1">
        <v>209658</v>
      </c>
      <c r="D87" s="1"/>
      <c r="E87" s="1">
        <v>194516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1:17" s="5" customFormat="1" x14ac:dyDescent="0.25">
      <c r="A88" s="6">
        <v>3237</v>
      </c>
      <c r="B88" s="7" t="s">
        <v>104</v>
      </c>
      <c r="C88" s="1">
        <v>3000</v>
      </c>
      <c r="D88" s="1"/>
      <c r="E88" s="1">
        <v>78000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1:17" s="5" customFormat="1" x14ac:dyDescent="0.25">
      <c r="A89" s="6">
        <v>3237</v>
      </c>
      <c r="B89" s="7" t="s">
        <v>105</v>
      </c>
      <c r="C89" s="1">
        <v>2239700</v>
      </c>
      <c r="D89" s="1"/>
      <c r="E89" s="1">
        <v>1308035</v>
      </c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1:17" s="5" customFormat="1" x14ac:dyDescent="0.25">
      <c r="A90" s="6">
        <v>3238</v>
      </c>
      <c r="B90" s="7" t="s">
        <v>48</v>
      </c>
      <c r="C90" s="1">
        <v>3000</v>
      </c>
      <c r="D90" s="1"/>
      <c r="E90" s="1">
        <v>3000</v>
      </c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1:17" x14ac:dyDescent="0.25">
      <c r="A91" s="6">
        <v>3239</v>
      </c>
      <c r="B91" s="7" t="s">
        <v>49</v>
      </c>
      <c r="C91" s="1">
        <v>46000</v>
      </c>
      <c r="D91" s="1"/>
      <c r="E91" s="1">
        <v>49000</v>
      </c>
    </row>
    <row r="92" spans="1:17" s="2" customFormat="1" x14ac:dyDescent="0.25">
      <c r="A92" s="6">
        <v>323</v>
      </c>
      <c r="B92" s="7" t="s">
        <v>50</v>
      </c>
      <c r="C92" s="1">
        <f>SUM(C77:C91)</f>
        <v>3425409</v>
      </c>
      <c r="D92" s="1">
        <f t="shared" ref="D92:E92" si="12">SUM(D77:D91)</f>
        <v>0</v>
      </c>
      <c r="E92" s="1">
        <f t="shared" si="12"/>
        <v>2255452</v>
      </c>
      <c r="F92" s="34">
        <v>11754</v>
      </c>
      <c r="G92" s="34">
        <v>2226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1:17" x14ac:dyDescent="0.25">
      <c r="A93" s="6">
        <v>3241</v>
      </c>
      <c r="B93" s="7" t="s">
        <v>51</v>
      </c>
      <c r="C93" s="1">
        <v>2000</v>
      </c>
      <c r="D93" s="1"/>
      <c r="E93" s="1">
        <v>2000</v>
      </c>
    </row>
    <row r="94" spans="1:17" s="2" customFormat="1" x14ac:dyDescent="0.25">
      <c r="A94" s="6">
        <v>324</v>
      </c>
      <c r="B94" s="7" t="s">
        <v>52</v>
      </c>
      <c r="C94" s="1">
        <f>C93</f>
        <v>2000</v>
      </c>
      <c r="D94" s="1">
        <f>D93</f>
        <v>0</v>
      </c>
      <c r="E94" s="1">
        <f>E93</f>
        <v>2000</v>
      </c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1:17" s="5" customFormat="1" x14ac:dyDescent="0.25">
      <c r="A95" s="6">
        <v>3292</v>
      </c>
      <c r="B95" s="7" t="s">
        <v>53</v>
      </c>
      <c r="C95" s="1">
        <v>10000</v>
      </c>
      <c r="D95" s="1"/>
      <c r="E95" s="1">
        <v>10000</v>
      </c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1:17" x14ac:dyDescent="0.25">
      <c r="A96" s="6">
        <v>3293</v>
      </c>
      <c r="B96" s="7" t="s">
        <v>54</v>
      </c>
      <c r="C96" s="1">
        <v>31000</v>
      </c>
      <c r="D96" s="1"/>
      <c r="E96" s="1">
        <v>32000</v>
      </c>
    </row>
    <row r="97" spans="1:17" x14ac:dyDescent="0.25">
      <c r="A97" s="6">
        <v>3293</v>
      </c>
      <c r="B97" s="7" t="s">
        <v>108</v>
      </c>
      <c r="C97" s="1">
        <v>230000</v>
      </c>
      <c r="D97" s="1"/>
      <c r="E97" s="1">
        <v>134321</v>
      </c>
    </row>
    <row r="98" spans="1:17" s="5" customFormat="1" x14ac:dyDescent="0.25">
      <c r="A98" s="6">
        <v>3294</v>
      </c>
      <c r="B98" s="7" t="s">
        <v>55</v>
      </c>
      <c r="C98" s="1">
        <v>6000</v>
      </c>
      <c r="D98" s="1"/>
      <c r="E98" s="1">
        <v>5000</v>
      </c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1:17" s="5" customFormat="1" x14ac:dyDescent="0.25">
      <c r="A99" s="6">
        <v>3295</v>
      </c>
      <c r="B99" s="7" t="s">
        <v>56</v>
      </c>
      <c r="C99" s="1">
        <v>31200</v>
      </c>
      <c r="D99" s="1"/>
      <c r="E99" s="1">
        <v>31700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1:17" s="5" customFormat="1" x14ac:dyDescent="0.25">
      <c r="A100" s="35" t="str">
        <f>A1</f>
        <v>MEDICINSKA ŠKOLA</v>
      </c>
      <c r="B100" s="35"/>
      <c r="C100" s="35"/>
      <c r="D100" s="35"/>
      <c r="E100" s="10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spans="1:17" s="5" customFormat="1" x14ac:dyDescent="0.25">
      <c r="A101" s="36" t="str">
        <f>A2</f>
        <v>BJELOVAR, POLJANA DR. FRANJE TUĐMANA 9</v>
      </c>
      <c r="B101" s="36"/>
      <c r="C101" s="36"/>
      <c r="D101" s="36"/>
      <c r="E101" s="31" t="s">
        <v>68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spans="1:17" s="5" customFormat="1" x14ac:dyDescent="0.25">
      <c r="A102" s="15"/>
      <c r="B102" s="38" t="str">
        <f>B4</f>
        <v>REBALANS PLANA PRIHODA I RASHODA 2021. GODINE</v>
      </c>
      <c r="C102" s="38"/>
      <c r="D102" s="38"/>
      <c r="E102" s="38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spans="1:17" s="5" customFormat="1" x14ac:dyDescent="0.25">
      <c r="A103" s="32"/>
      <c r="B103" s="33"/>
      <c r="C103" s="30"/>
      <c r="D103" s="10"/>
      <c r="E103" s="10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spans="1:17" s="5" customFormat="1" x14ac:dyDescent="0.25">
      <c r="A104" s="16"/>
      <c r="B104" s="17"/>
      <c r="C104" s="18" t="str">
        <f>C6</f>
        <v>PLAN</v>
      </c>
      <c r="D104" s="18" t="str">
        <f t="shared" ref="D104:E104" si="13">D6</f>
        <v>REBALANS</v>
      </c>
      <c r="E104" s="18" t="str">
        <f t="shared" si="13"/>
        <v>PLAN</v>
      </c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s="5" customFormat="1" x14ac:dyDescent="0.25">
      <c r="A105" s="21" t="s">
        <v>3</v>
      </c>
      <c r="B105" s="22" t="s">
        <v>4</v>
      </c>
      <c r="C105" s="23" t="str">
        <f>C7</f>
        <v>2021.</v>
      </c>
      <c r="D105" s="23"/>
      <c r="E105" s="23" t="str">
        <f t="shared" ref="E105" si="14">E7</f>
        <v>2021.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s="5" customFormat="1" x14ac:dyDescent="0.25">
      <c r="A106" s="6">
        <v>3299</v>
      </c>
      <c r="B106" s="7" t="s">
        <v>57</v>
      </c>
      <c r="C106" s="1">
        <v>28800</v>
      </c>
      <c r="D106" s="1"/>
      <c r="E106" s="1">
        <v>30300</v>
      </c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spans="1:17" s="5" customFormat="1" x14ac:dyDescent="0.25">
      <c r="A107" s="6">
        <v>3299</v>
      </c>
      <c r="B107" s="7" t="s">
        <v>99</v>
      </c>
      <c r="C107" s="1">
        <v>12564</v>
      </c>
      <c r="D107" s="1"/>
      <c r="E107" s="1">
        <v>9448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spans="1:17" s="2" customFormat="1" x14ac:dyDescent="0.25">
      <c r="A108" s="6">
        <v>329</v>
      </c>
      <c r="B108" s="7" t="s">
        <v>57</v>
      </c>
      <c r="C108" s="1">
        <f>SUM(C95:C107)</f>
        <v>349564</v>
      </c>
      <c r="D108" s="1">
        <f t="shared" ref="D108:E108" si="15">SUM(D95:D107)</f>
        <v>0</v>
      </c>
      <c r="E108" s="1">
        <f t="shared" si="15"/>
        <v>252769</v>
      </c>
      <c r="F108" s="34">
        <v>4528</v>
      </c>
      <c r="G108" s="34">
        <v>51133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s="5" customFormat="1" x14ac:dyDescent="0.25">
      <c r="A109" s="6">
        <v>3431</v>
      </c>
      <c r="B109" s="7" t="s">
        <v>58</v>
      </c>
      <c r="C109" s="1">
        <v>5700</v>
      </c>
      <c r="D109" s="1"/>
      <c r="E109" s="1">
        <v>6600</v>
      </c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 x14ac:dyDescent="0.25">
      <c r="A110" s="6">
        <v>3433</v>
      </c>
      <c r="B110" s="7" t="s">
        <v>59</v>
      </c>
      <c r="C110" s="1">
        <v>300</v>
      </c>
      <c r="D110" s="1"/>
      <c r="E110" s="1">
        <v>400</v>
      </c>
    </row>
    <row r="111" spans="1:17" x14ac:dyDescent="0.25">
      <c r="A111" s="6">
        <v>3434</v>
      </c>
      <c r="B111" s="7" t="s">
        <v>60</v>
      </c>
      <c r="C111" s="1">
        <v>0</v>
      </c>
      <c r="D111" s="26">
        <v>0</v>
      </c>
      <c r="E111" s="26">
        <v>0</v>
      </c>
    </row>
    <row r="112" spans="1:17" s="2" customFormat="1" x14ac:dyDescent="0.25">
      <c r="A112" s="6">
        <v>343</v>
      </c>
      <c r="B112" s="7" t="s">
        <v>61</v>
      </c>
      <c r="C112" s="1">
        <f>C109+C110+C111</f>
        <v>6000</v>
      </c>
      <c r="D112" s="1">
        <f>D109+D110+D111</f>
        <v>0</v>
      </c>
      <c r="E112" s="1">
        <f>E109+E110+E111</f>
        <v>7000</v>
      </c>
      <c r="F112" s="34"/>
      <c r="G112" s="34">
        <v>21100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s="3" customFormat="1" x14ac:dyDescent="0.25">
      <c r="A113" s="6">
        <v>3721</v>
      </c>
      <c r="B113" s="7" t="s">
        <v>62</v>
      </c>
      <c r="C113" s="1"/>
      <c r="D113" s="1"/>
      <c r="E113" s="1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s="3" customFormat="1" x14ac:dyDescent="0.25">
      <c r="A114" s="6">
        <v>3722</v>
      </c>
      <c r="B114" s="7" t="s">
        <v>63</v>
      </c>
      <c r="C114" s="1"/>
      <c r="D114" s="26"/>
      <c r="E114" s="26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s="2" customFormat="1" x14ac:dyDescent="0.25">
      <c r="A115" s="6">
        <v>372</v>
      </c>
      <c r="B115" s="7" t="s">
        <v>64</v>
      </c>
      <c r="C115" s="1">
        <f>C113+C114</f>
        <v>0</v>
      </c>
      <c r="D115" s="1">
        <f>D113+D114</f>
        <v>0</v>
      </c>
      <c r="E115" s="1">
        <f>E113+E114</f>
        <v>0</v>
      </c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s="3" customFormat="1" x14ac:dyDescent="0.25">
      <c r="A116" s="6">
        <v>3811</v>
      </c>
      <c r="B116" s="7" t="s">
        <v>65</v>
      </c>
      <c r="C116" s="1"/>
      <c r="D116" s="1"/>
      <c r="E116" s="1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s="2" customFormat="1" x14ac:dyDescent="0.25">
      <c r="A117" s="6">
        <v>381</v>
      </c>
      <c r="B117" s="7" t="s">
        <v>66</v>
      </c>
      <c r="C117" s="1">
        <f>C116</f>
        <v>0</v>
      </c>
      <c r="D117" s="1">
        <f>D116</f>
        <v>0</v>
      </c>
      <c r="E117" s="1">
        <f>E116</f>
        <v>0</v>
      </c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6"/>
      <c r="B118" s="7"/>
      <c r="C118" s="1"/>
      <c r="D118" s="26"/>
      <c r="E118" s="26"/>
    </row>
    <row r="119" spans="1:17" s="5" customFormat="1" x14ac:dyDescent="0.25">
      <c r="A119" s="6">
        <v>3</v>
      </c>
      <c r="B119" s="7" t="s">
        <v>67</v>
      </c>
      <c r="C119" s="1">
        <f>C43+C46+C50+C58+C76+C92+C94+C108+C112+C115+C117</f>
        <v>18659191</v>
      </c>
      <c r="D119" s="1">
        <f>D43+D46+D50+D58+D76+D92+D94+D108+D112+D115+D117</f>
        <v>0</v>
      </c>
      <c r="E119" s="1">
        <f>E43+E46+E50+E58+E76+E92+E94+E108+E112+E115+E117</f>
        <v>14409810</v>
      </c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8"/>
      <c r="B120" s="9"/>
      <c r="C120" s="1"/>
      <c r="D120" s="26"/>
      <c r="E120" s="26"/>
    </row>
    <row r="121" spans="1:17" x14ac:dyDescent="0.25">
      <c r="A121" s="6">
        <v>4221</v>
      </c>
      <c r="B121" s="7" t="s">
        <v>69</v>
      </c>
      <c r="C121" s="1">
        <v>40000</v>
      </c>
      <c r="D121" s="1"/>
      <c r="E121" s="1">
        <v>42000</v>
      </c>
    </row>
    <row r="122" spans="1:17" s="5" customFormat="1" x14ac:dyDescent="0.25">
      <c r="A122" s="6">
        <v>4222</v>
      </c>
      <c r="B122" s="7" t="s">
        <v>70</v>
      </c>
      <c r="C122" s="1">
        <v>2000</v>
      </c>
      <c r="D122" s="1"/>
      <c r="E122" s="1">
        <v>2000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6">
        <v>4223</v>
      </c>
      <c r="B123" s="7" t="s">
        <v>71</v>
      </c>
      <c r="C123" s="1">
        <v>5000</v>
      </c>
      <c r="D123" s="1"/>
      <c r="E123" s="1">
        <v>6000</v>
      </c>
    </row>
    <row r="124" spans="1:17" s="5" customFormat="1" x14ac:dyDescent="0.25">
      <c r="A124" s="6">
        <v>4224</v>
      </c>
      <c r="B124" s="7" t="s">
        <v>72</v>
      </c>
      <c r="C124" s="1">
        <v>6000</v>
      </c>
      <c r="D124" s="1"/>
      <c r="E124" s="1">
        <v>7000</v>
      </c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s="5" customFormat="1" x14ac:dyDescent="0.25">
      <c r="A125" s="6">
        <v>4226</v>
      </c>
      <c r="B125" s="7" t="s">
        <v>73</v>
      </c>
      <c r="C125" s="1"/>
      <c r="D125" s="1"/>
      <c r="E125" s="1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6">
        <v>4227</v>
      </c>
      <c r="B126" s="7" t="s">
        <v>74</v>
      </c>
      <c r="C126" s="1">
        <v>10000</v>
      </c>
      <c r="D126" s="1"/>
      <c r="E126" s="1">
        <v>11000</v>
      </c>
    </row>
    <row r="127" spans="1:17" x14ac:dyDescent="0.25">
      <c r="A127" s="6">
        <v>4227</v>
      </c>
      <c r="B127" s="7" t="s">
        <v>100</v>
      </c>
      <c r="C127" s="1"/>
      <c r="D127" s="1"/>
      <c r="E127" s="1"/>
    </row>
    <row r="128" spans="1:17" x14ac:dyDescent="0.25">
      <c r="A128" s="6">
        <v>4227</v>
      </c>
      <c r="B128" s="7" t="s">
        <v>111</v>
      </c>
      <c r="C128" s="1"/>
      <c r="D128" s="1"/>
      <c r="E128" s="1"/>
    </row>
    <row r="129" spans="1:17" s="4" customFormat="1" x14ac:dyDescent="0.25">
      <c r="A129" s="6">
        <v>422</v>
      </c>
      <c r="B129" s="7" t="s">
        <v>75</v>
      </c>
      <c r="C129" s="1">
        <f>SUM(C121:C128)</f>
        <v>63000</v>
      </c>
      <c r="D129" s="1">
        <f t="shared" ref="D129:E129" si="16">SUM(D121:D128)</f>
        <v>0</v>
      </c>
      <c r="E129" s="1">
        <f t="shared" si="16"/>
        <v>68000</v>
      </c>
      <c r="F129" s="34">
        <v>1450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6">
        <v>4241</v>
      </c>
      <c r="B130" s="7" t="s">
        <v>76</v>
      </c>
      <c r="C130" s="1">
        <v>23000</v>
      </c>
      <c r="D130" s="1"/>
      <c r="E130" s="1">
        <v>28000</v>
      </c>
    </row>
    <row r="131" spans="1:17" s="4" customFormat="1" x14ac:dyDescent="0.25">
      <c r="A131" s="6">
        <v>424</v>
      </c>
      <c r="B131" s="7" t="s">
        <v>77</v>
      </c>
      <c r="C131" s="1">
        <f>C130</f>
        <v>23000</v>
      </c>
      <c r="D131" s="1">
        <f>D130</f>
        <v>0</v>
      </c>
      <c r="E131" s="1">
        <f>E130</f>
        <v>28000</v>
      </c>
      <c r="F131" s="34">
        <v>470</v>
      </c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s="2" customFormat="1" x14ac:dyDescent="0.25">
      <c r="A132" s="6">
        <v>4511</v>
      </c>
      <c r="B132" s="7" t="s">
        <v>112</v>
      </c>
      <c r="C132" s="1">
        <v>12706416</v>
      </c>
      <c r="D132" s="1"/>
      <c r="E132" s="1">
        <v>0</v>
      </c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s="2" customFormat="1" x14ac:dyDescent="0.25">
      <c r="A133" s="35" t="str">
        <f>A1</f>
        <v>MEDICINSKA ŠKOLA</v>
      </c>
      <c r="B133" s="35"/>
      <c r="C133" s="35"/>
      <c r="D133" s="35"/>
      <c r="E133" s="10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s="2" customFormat="1" x14ac:dyDescent="0.25">
      <c r="A134" s="36" t="str">
        <f>A2</f>
        <v>BJELOVAR, POLJANA DR. FRANJE TUĐMANA 9</v>
      </c>
      <c r="B134" s="36"/>
      <c r="C134" s="36"/>
      <c r="D134" s="36"/>
      <c r="E134" s="31" t="s">
        <v>113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s="2" customFormat="1" x14ac:dyDescent="0.25">
      <c r="A135" s="15"/>
      <c r="B135" s="38" t="str">
        <f>B4</f>
        <v>REBALANS PLANA PRIHODA I RASHODA 2021. GODINE</v>
      </c>
      <c r="C135" s="38"/>
      <c r="D135" s="38"/>
      <c r="E135" s="38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s="2" customFormat="1" x14ac:dyDescent="0.25">
      <c r="A136" s="32"/>
      <c r="B136" s="33"/>
      <c r="C136" s="30"/>
      <c r="D136" s="10"/>
      <c r="E136" s="10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s="2" customFormat="1" x14ac:dyDescent="0.25">
      <c r="A137" s="16"/>
      <c r="B137" s="17"/>
      <c r="C137" s="18" t="str">
        <f>C6</f>
        <v>PLAN</v>
      </c>
      <c r="D137" s="18" t="str">
        <f t="shared" ref="D137:E137" si="17">D6</f>
        <v>REBALANS</v>
      </c>
      <c r="E137" s="18" t="str">
        <f t="shared" si="17"/>
        <v>PLAN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s="2" customFormat="1" x14ac:dyDescent="0.25">
      <c r="A138" s="21" t="s">
        <v>3</v>
      </c>
      <c r="B138" s="22" t="s">
        <v>4</v>
      </c>
      <c r="C138" s="23" t="str">
        <f>C7</f>
        <v>2021.</v>
      </c>
      <c r="D138" s="23">
        <f t="shared" ref="D138:E138" si="18">D7</f>
        <v>0</v>
      </c>
      <c r="E138" s="23" t="str">
        <f t="shared" si="18"/>
        <v>2021.</v>
      </c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s="2" customFormat="1" x14ac:dyDescent="0.25">
      <c r="A139" s="6"/>
      <c r="B139" s="7"/>
      <c r="C139" s="1"/>
      <c r="D139" s="1"/>
      <c r="E139" s="1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6">
        <v>4</v>
      </c>
      <c r="B140" s="7" t="s">
        <v>78</v>
      </c>
      <c r="C140" s="1">
        <f>C129+C131+C132</f>
        <v>12792416</v>
      </c>
      <c r="D140" s="1">
        <f>D129+D131+D132</f>
        <v>0</v>
      </c>
      <c r="E140" s="1">
        <f>E129+E131+E132</f>
        <v>96000</v>
      </c>
    </row>
    <row r="141" spans="1:17" x14ac:dyDescent="0.25">
      <c r="A141" s="6"/>
      <c r="B141" s="7"/>
      <c r="C141" s="1"/>
      <c r="D141" s="1"/>
      <c r="E141" s="1"/>
    </row>
    <row r="142" spans="1:17" x14ac:dyDescent="0.25">
      <c r="A142" s="6"/>
      <c r="B142" s="7" t="s">
        <v>79</v>
      </c>
      <c r="C142" s="1">
        <f>C140+C119</f>
        <v>31451607</v>
      </c>
      <c r="D142" s="1">
        <f>D140+D119</f>
        <v>0</v>
      </c>
      <c r="E142" s="1">
        <f>E140+E119</f>
        <v>14505810</v>
      </c>
    </row>
    <row r="143" spans="1:17" x14ac:dyDescent="0.25">
      <c r="A143" s="6"/>
      <c r="B143" s="7"/>
      <c r="C143" s="1"/>
      <c r="D143" s="1"/>
      <c r="E143" s="1"/>
    </row>
    <row r="144" spans="1:17" x14ac:dyDescent="0.25">
      <c r="A144" s="6"/>
      <c r="B144" s="7"/>
      <c r="C144" s="1"/>
      <c r="D144" s="1"/>
      <c r="E144" s="1"/>
    </row>
    <row r="145" spans="1:17" x14ac:dyDescent="0.25">
      <c r="A145" s="8"/>
      <c r="B145" s="9"/>
      <c r="C145" s="1"/>
      <c r="D145" s="26"/>
      <c r="E145" s="26"/>
    </row>
    <row r="146" spans="1:17" x14ac:dyDescent="0.25">
      <c r="A146" s="6"/>
      <c r="B146" s="7" t="str">
        <f>B30</f>
        <v>P R I H O D I   UKUPNO</v>
      </c>
      <c r="C146" s="1">
        <f>C30</f>
        <v>31451607</v>
      </c>
      <c r="D146" s="1">
        <f>D30</f>
        <v>-12981093</v>
      </c>
      <c r="E146" s="1">
        <f>E30</f>
        <v>18470514</v>
      </c>
    </row>
    <row r="147" spans="1:17" s="5" customFormat="1" x14ac:dyDescent="0.25">
      <c r="A147" s="6"/>
      <c r="B147" s="7" t="str">
        <f>B142</f>
        <v>R A S H O D I    UKUPNO</v>
      </c>
      <c r="C147" s="1">
        <f>C142</f>
        <v>31451607</v>
      </c>
      <c r="D147" s="1">
        <f>D142</f>
        <v>0</v>
      </c>
      <c r="E147" s="1">
        <f>E142</f>
        <v>14505810</v>
      </c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s="5" customFormat="1" x14ac:dyDescent="0.25">
      <c r="A148" s="6"/>
      <c r="B148" s="7" t="s">
        <v>80</v>
      </c>
      <c r="C148" s="1">
        <f>C146-C147</f>
        <v>0</v>
      </c>
      <c r="D148" s="26">
        <f>D146-D147</f>
        <v>-12981093</v>
      </c>
      <c r="E148" s="26">
        <f>E146-E147</f>
        <v>3964704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8"/>
      <c r="B149" s="9"/>
      <c r="C149" s="1"/>
      <c r="D149" s="26"/>
      <c r="E149" s="26"/>
    </row>
  </sheetData>
  <mergeCells count="15">
    <mergeCell ref="A133:D133"/>
    <mergeCell ref="A134:D134"/>
    <mergeCell ref="B135:E135"/>
    <mergeCell ref="B36:E36"/>
    <mergeCell ref="A67:D67"/>
    <mergeCell ref="A68:D68"/>
    <mergeCell ref="B70:E70"/>
    <mergeCell ref="A100:D100"/>
    <mergeCell ref="A101:D101"/>
    <mergeCell ref="B102:E102"/>
    <mergeCell ref="A1:D1"/>
    <mergeCell ref="A2:D2"/>
    <mergeCell ref="B4:E4"/>
    <mergeCell ref="A34:D34"/>
    <mergeCell ref="A35:D3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revision>0</cp:revision>
  <cp:lastPrinted>2020-12-14T08:05:18Z</cp:lastPrinted>
  <dcterms:created xsi:type="dcterms:W3CDTF">2017-09-13T08:17:42Z</dcterms:created>
  <dcterms:modified xsi:type="dcterms:W3CDTF">2022-02-02T11:11:30Z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