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medicinska IVANA\Plan i obrasci  2023\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3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E241" i="5" l="1"/>
  <c r="E205" i="4" l="1"/>
  <c r="D34" i="8" l="1"/>
  <c r="D16" i="8"/>
  <c r="E742" i="4" l="1"/>
  <c r="E675" i="4"/>
  <c r="E649" i="4"/>
  <c r="E496" i="4" l="1"/>
  <c r="E373" i="4"/>
  <c r="E372" i="4"/>
  <c r="E370" i="4"/>
  <c r="E193" i="4"/>
  <c r="E186" i="4"/>
  <c r="E185" i="4"/>
  <c r="E184" i="4"/>
  <c r="E182" i="4"/>
  <c r="E181" i="4"/>
  <c r="E180" i="4"/>
  <c r="E179" i="4"/>
  <c r="E178" i="4"/>
  <c r="E173" i="4"/>
  <c r="E172" i="4"/>
  <c r="E170" i="4"/>
  <c r="E167" i="4"/>
  <c r="E165" i="4"/>
  <c r="E158" i="4"/>
  <c r="E69" i="4"/>
  <c r="L1447" i="9" l="1"/>
  <c r="J1447" i="9"/>
  <c r="F317" i="9"/>
  <c r="F316" i="9"/>
  <c r="F315" i="9"/>
  <c r="F314" i="9" s="1"/>
  <c r="F313" i="9"/>
  <c r="F311" i="9" s="1"/>
  <c r="F312" i="9"/>
  <c r="F310" i="9"/>
  <c r="F309" i="9"/>
  <c r="H308" i="9"/>
  <c r="E308" i="9" s="1"/>
  <c r="B308" i="9" s="1"/>
  <c r="G308" i="9"/>
  <c r="F308" i="9"/>
  <c r="F307" i="9"/>
  <c r="H306" i="9"/>
  <c r="G306" i="9"/>
  <c r="F306" i="9"/>
  <c r="H305" i="9"/>
  <c r="G305" i="9"/>
  <c r="E305" i="9" s="1"/>
  <c r="B305" i="9" s="1"/>
  <c r="F305" i="9"/>
  <c r="H304" i="9"/>
  <c r="G304" i="9"/>
  <c r="F304" i="9"/>
  <c r="E304" i="9"/>
  <c r="H303" i="9"/>
  <c r="G303" i="9"/>
  <c r="F303" i="9"/>
  <c r="E303" i="9"/>
  <c r="H302" i="9"/>
  <c r="G302" i="9"/>
  <c r="F302" i="9"/>
  <c r="H301" i="9"/>
  <c r="G301" i="9"/>
  <c r="F301" i="9"/>
  <c r="H300" i="9"/>
  <c r="G300" i="9"/>
  <c r="F300" i="9"/>
  <c r="H299" i="9"/>
  <c r="G299" i="9"/>
  <c r="F299" i="9"/>
  <c r="H298" i="9"/>
  <c r="E298" i="9" s="1"/>
  <c r="G298" i="9"/>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G282" i="9"/>
  <c r="F282" i="9"/>
  <c r="H281" i="9"/>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L268" i="9"/>
  <c r="F268" i="9" s="1"/>
  <c r="E268" i="9"/>
  <c r="B268" i="9" s="1"/>
  <c r="M267" i="9"/>
  <c r="L267" i="9"/>
  <c r="F267" i="9" s="1"/>
  <c r="E267" i="9"/>
  <c r="B267" i="9" s="1"/>
  <c r="M266" i="9"/>
  <c r="L266" i="9"/>
  <c r="E266" i="9"/>
  <c r="M265" i="9"/>
  <c r="L265" i="9"/>
  <c r="E265" i="9"/>
  <c r="M264" i="9"/>
  <c r="L264" i="9"/>
  <c r="F264" i="9" s="1"/>
  <c r="E264" i="9"/>
  <c r="M263" i="9"/>
  <c r="L263" i="9"/>
  <c r="F263" i="9" s="1"/>
  <c r="E263" i="9"/>
  <c r="M262" i="9"/>
  <c r="L262" i="9"/>
  <c r="F262" i="9" s="1"/>
  <c r="B262" i="9" s="1"/>
  <c r="E262" i="9"/>
  <c r="M261" i="9"/>
  <c r="L261" i="9"/>
  <c r="E261" i="9"/>
  <c r="M260" i="9"/>
  <c r="L260" i="9"/>
  <c r="F260" i="9" s="1"/>
  <c r="E260" i="9"/>
  <c r="B260" i="9" s="1"/>
  <c r="M259" i="9"/>
  <c r="L259" i="9"/>
  <c r="F259" i="9" s="1"/>
  <c r="E259" i="9"/>
  <c r="B259" i="9" s="1"/>
  <c r="M258" i="9"/>
  <c r="L258" i="9"/>
  <c r="E258" i="9"/>
  <c r="M257" i="9"/>
  <c r="L257" i="9"/>
  <c r="E257" i="9"/>
  <c r="M256" i="9"/>
  <c r="L256" i="9"/>
  <c r="F256" i="9" s="1"/>
  <c r="E256" i="9"/>
  <c r="M255" i="9"/>
  <c r="L255" i="9"/>
  <c r="F255" i="9" s="1"/>
  <c r="E255" i="9"/>
  <c r="M254" i="9"/>
  <c r="L254" i="9"/>
  <c r="F254" i="9" s="1"/>
  <c r="B254" i="9" s="1"/>
  <c r="E254" i="9"/>
  <c r="M253" i="9"/>
  <c r="L253" i="9"/>
  <c r="E253" i="9"/>
  <c r="M252" i="9"/>
  <c r="L252" i="9"/>
  <c r="F252" i="9" s="1"/>
  <c r="E252" i="9"/>
  <c r="B252" i="9" s="1"/>
  <c r="M251" i="9"/>
  <c r="L251" i="9"/>
  <c r="F251" i="9" s="1"/>
  <c r="E251" i="9"/>
  <c r="B251" i="9" s="1"/>
  <c r="M250" i="9"/>
  <c r="L250" i="9"/>
  <c r="E250" i="9"/>
  <c r="M249" i="9"/>
  <c r="L249" i="9"/>
  <c r="E249" i="9"/>
  <c r="M248" i="9"/>
  <c r="L248" i="9"/>
  <c r="F248" i="9" s="1"/>
  <c r="E248" i="9"/>
  <c r="M247" i="9"/>
  <c r="L247" i="9"/>
  <c r="F247" i="9" s="1"/>
  <c r="E247" i="9"/>
  <c r="M246" i="9"/>
  <c r="L246" i="9"/>
  <c r="F246" i="9" s="1"/>
  <c r="B246" i="9" s="1"/>
  <c r="E246" i="9"/>
  <c r="M245" i="9"/>
  <c r="L245" i="9"/>
  <c r="E245" i="9"/>
  <c r="M244" i="9"/>
  <c r="L244" i="9"/>
  <c r="F244" i="9" s="1"/>
  <c r="E244" i="9"/>
  <c r="B244" i="9" s="1"/>
  <c r="M243" i="9"/>
  <c r="L243" i="9"/>
  <c r="F243" i="9" s="1"/>
  <c r="E243" i="9"/>
  <c r="B243" i="9" s="1"/>
  <c r="M242" i="9"/>
  <c r="L242" i="9"/>
  <c r="E242" i="9"/>
  <c r="M241" i="9"/>
  <c r="L241" i="9"/>
  <c r="E241" i="9"/>
  <c r="M240" i="9"/>
  <c r="L240" i="9"/>
  <c r="F240" i="9" s="1"/>
  <c r="E240" i="9"/>
  <c r="M239" i="9"/>
  <c r="L239" i="9"/>
  <c r="F239" i="9" s="1"/>
  <c r="E239" i="9"/>
  <c r="M238" i="9"/>
  <c r="L238" i="9"/>
  <c r="F238" i="9" s="1"/>
  <c r="B238" i="9" s="1"/>
  <c r="E238" i="9"/>
  <c r="M237" i="9"/>
  <c r="L237" i="9"/>
  <c r="E237" i="9"/>
  <c r="M236" i="9"/>
  <c r="L236" i="9"/>
  <c r="F236" i="9" s="1"/>
  <c r="E236" i="9"/>
  <c r="B236" i="9" s="1"/>
  <c r="M235" i="9"/>
  <c r="L235" i="9"/>
  <c r="F235" i="9" s="1"/>
  <c r="E235" i="9"/>
  <c r="B235" i="9" s="1"/>
  <c r="M234" i="9"/>
  <c r="L234" i="9"/>
  <c r="E234" i="9"/>
  <c r="M233" i="9"/>
  <c r="L233" i="9"/>
  <c r="E233" i="9"/>
  <c r="M232" i="9"/>
  <c r="L232" i="9"/>
  <c r="F232" i="9" s="1"/>
  <c r="E232" i="9"/>
  <c r="M231" i="9"/>
  <c r="L231" i="9"/>
  <c r="F231" i="9" s="1"/>
  <c r="E231" i="9"/>
  <c r="M230" i="9"/>
  <c r="L230" i="9"/>
  <c r="F230" i="9" s="1"/>
  <c r="B230" i="9" s="1"/>
  <c r="E230" i="9"/>
  <c r="M229" i="9"/>
  <c r="L229" i="9"/>
  <c r="E229" i="9"/>
  <c r="M228" i="9"/>
  <c r="L228" i="9"/>
  <c r="F228" i="9" s="1"/>
  <c r="E228" i="9"/>
  <c r="B228" i="9" s="1"/>
  <c r="M227" i="9"/>
  <c r="L227" i="9"/>
  <c r="F227" i="9" s="1"/>
  <c r="E227" i="9"/>
  <c r="B227" i="9" s="1"/>
  <c r="M226" i="9"/>
  <c r="L226" i="9"/>
  <c r="E226" i="9"/>
  <c r="M225" i="9"/>
  <c r="L225" i="9"/>
  <c r="E225" i="9"/>
  <c r="M224" i="9"/>
  <c r="L224" i="9"/>
  <c r="F224" i="9" s="1"/>
  <c r="E224" i="9"/>
  <c r="M223" i="9"/>
  <c r="L223" i="9"/>
  <c r="E223" i="9"/>
  <c r="M222" i="9"/>
  <c r="L222" i="9"/>
  <c r="E222" i="9"/>
  <c r="M221" i="9"/>
  <c r="L221" i="9"/>
  <c r="E221" i="9"/>
  <c r="M220" i="9"/>
  <c r="F220" i="9" s="1"/>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E158" i="9" s="1"/>
  <c r="B158" i="9" s="1"/>
  <c r="G158" i="9"/>
  <c r="F158" i="9"/>
  <c r="H157" i="9"/>
  <c r="G157" i="9"/>
  <c r="F157" i="9"/>
  <c r="H156" i="9"/>
  <c r="G156" i="9"/>
  <c r="E156" i="9" s="1"/>
  <c r="B156" i="9" s="1"/>
  <c r="F156" i="9"/>
  <c r="H155" i="9"/>
  <c r="G155" i="9"/>
  <c r="F155" i="9"/>
  <c r="E155" i="9"/>
  <c r="H154" i="9"/>
  <c r="E154" i="9" s="1"/>
  <c r="G154" i="9"/>
  <c r="F154" i="9"/>
  <c r="H153" i="9"/>
  <c r="G153" i="9"/>
  <c r="F153" i="9"/>
  <c r="H152" i="9"/>
  <c r="G152" i="9"/>
  <c r="F152" i="9"/>
  <c r="H151" i="9"/>
  <c r="G151" i="9"/>
  <c r="E151" i="9" s="1"/>
  <c r="B151" i="9" s="1"/>
  <c r="F151" i="9"/>
  <c r="H150" i="9"/>
  <c r="G150" i="9"/>
  <c r="F150" i="9"/>
  <c r="H149" i="9"/>
  <c r="G149" i="9"/>
  <c r="F149" i="9"/>
  <c r="H148" i="9"/>
  <c r="G148" i="9"/>
  <c r="F148" i="9"/>
  <c r="H147" i="9"/>
  <c r="G147" i="9"/>
  <c r="E147" i="9" s="1"/>
  <c r="B147" i="9" s="1"/>
  <c r="F147" i="9"/>
  <c r="H146" i="9"/>
  <c r="E146" i="9" s="1"/>
  <c r="B146" i="9" s="1"/>
  <c r="G146" i="9"/>
  <c r="F146" i="9"/>
  <c r="H145" i="9"/>
  <c r="G145" i="9"/>
  <c r="E145" i="9" s="1"/>
  <c r="B145" i="9" s="1"/>
  <c r="F145" i="9"/>
  <c r="H144" i="9"/>
  <c r="G144" i="9"/>
  <c r="F144" i="9"/>
  <c r="F143" i="9"/>
  <c r="H142" i="9"/>
  <c r="G142" i="9"/>
  <c r="F142" i="9"/>
  <c r="E142" i="9"/>
  <c r="H141" i="9"/>
  <c r="G141" i="9"/>
  <c r="F141" i="9"/>
  <c r="H140" i="9"/>
  <c r="G140" i="9"/>
  <c r="F140" i="9"/>
  <c r="H139" i="9"/>
  <c r="G139" i="9"/>
  <c r="E139" i="9" s="1"/>
  <c r="B139" i="9" s="1"/>
  <c r="F139" i="9"/>
  <c r="H138" i="9"/>
  <c r="G138" i="9"/>
  <c r="E138" i="9" s="1"/>
  <c r="B138" i="9" s="1"/>
  <c r="F138" i="9"/>
  <c r="H137" i="9"/>
  <c r="G137" i="9"/>
  <c r="F137" i="9"/>
  <c r="H136" i="9"/>
  <c r="G136" i="9"/>
  <c r="E136" i="9" s="1"/>
  <c r="B136" i="9" s="1"/>
  <c r="F136" i="9"/>
  <c r="H135" i="9"/>
  <c r="G135" i="9"/>
  <c r="F135" i="9"/>
  <c r="E135" i="9"/>
  <c r="H134" i="9"/>
  <c r="G134" i="9"/>
  <c r="F134" i="9"/>
  <c r="E134" i="9"/>
  <c r="H133" i="9"/>
  <c r="G133" i="9"/>
  <c r="F133" i="9"/>
  <c r="H132" i="9"/>
  <c r="G132" i="9"/>
  <c r="F132" i="9"/>
  <c r="H131" i="9"/>
  <c r="G131" i="9"/>
  <c r="F131" i="9"/>
  <c r="H130" i="9"/>
  <c r="G130" i="9"/>
  <c r="E130" i="9" s="1"/>
  <c r="B130" i="9" s="1"/>
  <c r="F130" i="9"/>
  <c r="H129" i="9"/>
  <c r="G129" i="9"/>
  <c r="F129" i="9"/>
  <c r="H128" i="9"/>
  <c r="G128" i="9"/>
  <c r="E128" i="9" s="1"/>
  <c r="B128" i="9" s="1"/>
  <c r="F128" i="9"/>
  <c r="H127" i="9"/>
  <c r="G127" i="9"/>
  <c r="F127" i="9"/>
  <c r="E127" i="9"/>
  <c r="H126" i="9"/>
  <c r="G126" i="9"/>
  <c r="F126" i="9"/>
  <c r="E126" i="9"/>
  <c r="H125" i="9"/>
  <c r="G125" i="9"/>
  <c r="F125" i="9"/>
  <c r="H124" i="9"/>
  <c r="G124" i="9"/>
  <c r="F124" i="9"/>
  <c r="H123" i="9"/>
  <c r="G123" i="9"/>
  <c r="E123" i="9" s="1"/>
  <c r="B123" i="9" s="1"/>
  <c r="F123" i="9"/>
  <c r="H122" i="9"/>
  <c r="G122" i="9"/>
  <c r="E122" i="9" s="1"/>
  <c r="B122" i="9" s="1"/>
  <c r="F122" i="9"/>
  <c r="H121" i="9"/>
  <c r="G121" i="9"/>
  <c r="F121" i="9"/>
  <c r="H120" i="9"/>
  <c r="G120" i="9"/>
  <c r="E120" i="9" s="1"/>
  <c r="B120" i="9" s="1"/>
  <c r="F120" i="9"/>
  <c r="H119" i="9"/>
  <c r="G119" i="9"/>
  <c r="F119" i="9"/>
  <c r="E119" i="9"/>
  <c r="H118" i="9"/>
  <c r="G118" i="9"/>
  <c r="F118" i="9"/>
  <c r="E118" i="9"/>
  <c r="H117" i="9"/>
  <c r="G117" i="9"/>
  <c r="F117" i="9"/>
  <c r="H116" i="9"/>
  <c r="G116" i="9"/>
  <c r="F116" i="9"/>
  <c r="H115" i="9"/>
  <c r="G115" i="9"/>
  <c r="F115" i="9"/>
  <c r="H114" i="9"/>
  <c r="G114" i="9"/>
  <c r="E114" i="9" s="1"/>
  <c r="B114" i="9" s="1"/>
  <c r="F114" i="9"/>
  <c r="H113" i="9"/>
  <c r="G113" i="9"/>
  <c r="F113" i="9"/>
  <c r="H112" i="9"/>
  <c r="G112" i="9"/>
  <c r="F112" i="9"/>
  <c r="H111" i="9"/>
  <c r="G111" i="9"/>
  <c r="F111" i="9"/>
  <c r="E111" i="9"/>
  <c r="H110" i="9"/>
  <c r="G110" i="9"/>
  <c r="F110" i="9"/>
  <c r="E110" i="9"/>
  <c r="H109" i="9"/>
  <c r="G109" i="9"/>
  <c r="F109" i="9"/>
  <c r="H108" i="9"/>
  <c r="G108" i="9"/>
  <c r="F108" i="9"/>
  <c r="H107" i="9"/>
  <c r="G107" i="9"/>
  <c r="E107" i="9" s="1"/>
  <c r="B107" i="9" s="1"/>
  <c r="F107" i="9"/>
  <c r="H106" i="9"/>
  <c r="G106" i="9"/>
  <c r="E106" i="9" s="1"/>
  <c r="F106" i="9"/>
  <c r="H105" i="9"/>
  <c r="G105" i="9"/>
  <c r="F105" i="9"/>
  <c r="H104" i="9"/>
  <c r="G104" i="9"/>
  <c r="E104" i="9" s="1"/>
  <c r="B104" i="9" s="1"/>
  <c r="F104" i="9"/>
  <c r="H103" i="9"/>
  <c r="G103" i="9"/>
  <c r="E103" i="9" s="1"/>
  <c r="B103" i="9" s="1"/>
  <c r="F103" i="9"/>
  <c r="H102" i="9"/>
  <c r="G102" i="9"/>
  <c r="F102" i="9"/>
  <c r="H101" i="9"/>
  <c r="G101" i="9"/>
  <c r="F101" i="9"/>
  <c r="H100" i="9"/>
  <c r="G100" i="9"/>
  <c r="F100" i="9"/>
  <c r="H99" i="9"/>
  <c r="G99" i="9"/>
  <c r="F99" i="9"/>
  <c r="H98" i="9"/>
  <c r="G98" i="9"/>
  <c r="F98" i="9"/>
  <c r="H97" i="9"/>
  <c r="G97" i="9"/>
  <c r="F97" i="9"/>
  <c r="H96" i="9"/>
  <c r="G96" i="9"/>
  <c r="E96" i="9" s="1"/>
  <c r="B96" i="9" s="1"/>
  <c r="F96" i="9"/>
  <c r="H95" i="9"/>
  <c r="E95" i="9" s="1"/>
  <c r="B95" i="9" s="1"/>
  <c r="G95" i="9"/>
  <c r="F95" i="9"/>
  <c r="H94" i="9"/>
  <c r="E94" i="9" s="1"/>
  <c r="B94" i="9" s="1"/>
  <c r="G94" i="9"/>
  <c r="F94" i="9"/>
  <c r="H93" i="9"/>
  <c r="G93" i="9"/>
  <c r="F93" i="9"/>
  <c r="H92" i="9"/>
  <c r="G92" i="9"/>
  <c r="F92" i="9"/>
  <c r="H91" i="9"/>
  <c r="G91" i="9"/>
  <c r="F91" i="9"/>
  <c r="H90" i="9"/>
  <c r="G90" i="9"/>
  <c r="F90" i="9"/>
  <c r="H89" i="9"/>
  <c r="G89" i="9"/>
  <c r="F89" i="9"/>
  <c r="H88" i="9"/>
  <c r="G88" i="9"/>
  <c r="E88" i="9" s="1"/>
  <c r="F88" i="9"/>
  <c r="B88" i="9"/>
  <c r="H87" i="9"/>
  <c r="G87" i="9"/>
  <c r="F87" i="9"/>
  <c r="E87" i="9"/>
  <c r="B87" i="9" s="1"/>
  <c r="H86" i="9"/>
  <c r="G86" i="9"/>
  <c r="F86" i="9"/>
  <c r="E86" i="9"/>
  <c r="H85" i="9"/>
  <c r="G85" i="9"/>
  <c r="E85" i="9" s="1"/>
  <c r="B85" i="9" s="1"/>
  <c r="F85" i="9"/>
  <c r="H84" i="9"/>
  <c r="G84" i="9"/>
  <c r="F84" i="9"/>
  <c r="H83" i="9"/>
  <c r="G83" i="9"/>
  <c r="E83" i="9" s="1"/>
  <c r="B83" i="9" s="1"/>
  <c r="F83" i="9"/>
  <c r="H82" i="9"/>
  <c r="E82" i="9" s="1"/>
  <c r="G82" i="9"/>
  <c r="F82" i="9"/>
  <c r="H81" i="9"/>
  <c r="G81" i="9"/>
  <c r="F81" i="9"/>
  <c r="E81" i="9"/>
  <c r="B81" i="9" s="1"/>
  <c r="H80" i="9"/>
  <c r="G80" i="9"/>
  <c r="E80" i="9" s="1"/>
  <c r="B80" i="9" s="1"/>
  <c r="F80" i="9"/>
  <c r="H79" i="9"/>
  <c r="G79" i="9"/>
  <c r="F79" i="9"/>
  <c r="H78" i="9"/>
  <c r="G78" i="9"/>
  <c r="E78" i="9" s="1"/>
  <c r="B78" i="9" s="1"/>
  <c r="F78" i="9"/>
  <c r="H77" i="9"/>
  <c r="G77" i="9"/>
  <c r="E77" i="9" s="1"/>
  <c r="B77" i="9" s="1"/>
  <c r="F77" i="9"/>
  <c r="H76" i="9"/>
  <c r="E76" i="9" s="1"/>
  <c r="G76" i="9"/>
  <c r="F76" i="9"/>
  <c r="H75" i="9"/>
  <c r="G75" i="9"/>
  <c r="E75" i="9" s="1"/>
  <c r="B75" i="9" s="1"/>
  <c r="F75" i="9"/>
  <c r="H74" i="9"/>
  <c r="G74" i="9"/>
  <c r="F74" i="9"/>
  <c r="H73" i="9"/>
  <c r="G73" i="9"/>
  <c r="E73" i="9" s="1"/>
  <c r="B73" i="9" s="1"/>
  <c r="F73" i="9"/>
  <c r="H72" i="9"/>
  <c r="G72" i="9"/>
  <c r="F72" i="9"/>
  <c r="H71" i="9"/>
  <c r="G71" i="9"/>
  <c r="F71" i="9"/>
  <c r="H70" i="9"/>
  <c r="G70" i="9"/>
  <c r="E70" i="9" s="1"/>
  <c r="B70" i="9" s="1"/>
  <c r="F70" i="9"/>
  <c r="H69" i="9"/>
  <c r="E69" i="9" s="1"/>
  <c r="B69" i="9" s="1"/>
  <c r="G69" i="9"/>
  <c r="F69" i="9"/>
  <c r="H68" i="9"/>
  <c r="E68" i="9" s="1"/>
  <c r="G68" i="9"/>
  <c r="F68" i="9"/>
  <c r="H67" i="9"/>
  <c r="G67" i="9"/>
  <c r="E67" i="9" s="1"/>
  <c r="B67" i="9" s="1"/>
  <c r="F67" i="9"/>
  <c r="H66" i="9"/>
  <c r="G66" i="9"/>
  <c r="F66" i="9"/>
  <c r="H65" i="9"/>
  <c r="G65" i="9"/>
  <c r="E65" i="9" s="1"/>
  <c r="B65" i="9" s="1"/>
  <c r="F65" i="9"/>
  <c r="H64" i="9"/>
  <c r="G64" i="9"/>
  <c r="F64" i="9"/>
  <c r="H63" i="9"/>
  <c r="G63" i="9"/>
  <c r="F63" i="9"/>
  <c r="H62" i="9"/>
  <c r="G62" i="9"/>
  <c r="E62" i="9" s="1"/>
  <c r="B62" i="9" s="1"/>
  <c r="F62" i="9"/>
  <c r="H61" i="9"/>
  <c r="G61" i="9"/>
  <c r="F61" i="9"/>
  <c r="H60" i="9"/>
  <c r="E60" i="9" s="1"/>
  <c r="B60" i="9" s="1"/>
  <c r="G60" i="9"/>
  <c r="F60" i="9"/>
  <c r="H59" i="9"/>
  <c r="G59" i="9"/>
  <c r="E59" i="9" s="1"/>
  <c r="B59" i="9" s="1"/>
  <c r="F59" i="9"/>
  <c r="H58" i="9"/>
  <c r="G58" i="9"/>
  <c r="F58" i="9"/>
  <c r="H57" i="9"/>
  <c r="G57" i="9"/>
  <c r="F57" i="9"/>
  <c r="E57" i="9"/>
  <c r="B57" i="9" s="1"/>
  <c r="H56" i="9"/>
  <c r="G56" i="9"/>
  <c r="F56" i="9"/>
  <c r="H55" i="9"/>
  <c r="G55" i="9"/>
  <c r="F55" i="9"/>
  <c r="H54" i="9"/>
  <c r="G54" i="9"/>
  <c r="F54" i="9"/>
  <c r="H53" i="9"/>
  <c r="E53" i="9" s="1"/>
  <c r="G53" i="9"/>
  <c r="F53" i="9"/>
  <c r="H52" i="9"/>
  <c r="E52" i="9" s="1"/>
  <c r="B52" i="9" s="1"/>
  <c r="G52" i="9"/>
  <c r="F52" i="9"/>
  <c r="H51" i="9"/>
  <c r="G51" i="9"/>
  <c r="E51" i="9" s="1"/>
  <c r="B51" i="9" s="1"/>
  <c r="F51" i="9"/>
  <c r="H50" i="9"/>
  <c r="G50" i="9"/>
  <c r="F50" i="9"/>
  <c r="H49" i="9"/>
  <c r="G49" i="9"/>
  <c r="F49" i="9"/>
  <c r="E49" i="9"/>
  <c r="B49" i="9" s="1"/>
  <c r="H48" i="9"/>
  <c r="G48" i="9"/>
  <c r="F48" i="9"/>
  <c r="H47" i="9"/>
  <c r="G47" i="9"/>
  <c r="F47" i="9"/>
  <c r="H46" i="9"/>
  <c r="G46" i="9"/>
  <c r="E46" i="9" s="1"/>
  <c r="B46" i="9" s="1"/>
  <c r="F46" i="9"/>
  <c r="H45" i="9"/>
  <c r="G45" i="9"/>
  <c r="E45" i="9" s="1"/>
  <c r="F45" i="9"/>
  <c r="H44" i="9"/>
  <c r="E44" i="9" s="1"/>
  <c r="G44" i="9"/>
  <c r="F44" i="9"/>
  <c r="H43" i="9"/>
  <c r="G43" i="9"/>
  <c r="E43" i="9" s="1"/>
  <c r="B43" i="9" s="1"/>
  <c r="F43" i="9"/>
  <c r="H42" i="9"/>
  <c r="G42" i="9"/>
  <c r="F42" i="9"/>
  <c r="H41" i="9"/>
  <c r="G41" i="9"/>
  <c r="F41" i="9"/>
  <c r="H40" i="9"/>
  <c r="E40" i="9" s="1"/>
  <c r="G40" i="9"/>
  <c r="F40" i="9"/>
  <c r="H39" i="9"/>
  <c r="G39" i="9"/>
  <c r="E39" i="9" s="1"/>
  <c r="B39" i="9" s="1"/>
  <c r="F39" i="9"/>
  <c r="H38" i="9"/>
  <c r="G38" i="9"/>
  <c r="F38" i="9"/>
  <c r="H37" i="9"/>
  <c r="G37" i="9"/>
  <c r="E37" i="9" s="1"/>
  <c r="B37" i="9" s="1"/>
  <c r="F37" i="9"/>
  <c r="H36" i="9"/>
  <c r="G36" i="9"/>
  <c r="F36" i="9"/>
  <c r="H35" i="9"/>
  <c r="G35" i="9"/>
  <c r="F35" i="9"/>
  <c r="H34" i="9"/>
  <c r="G34" i="9"/>
  <c r="F34" i="9"/>
  <c r="H33" i="9"/>
  <c r="E33" i="9" s="1"/>
  <c r="B33" i="9" s="1"/>
  <c r="G33" i="9"/>
  <c r="F33" i="9"/>
  <c r="H32" i="9"/>
  <c r="G32" i="9"/>
  <c r="F32" i="9"/>
  <c r="H31" i="9"/>
  <c r="G31" i="9"/>
  <c r="F31" i="9"/>
  <c r="H30" i="9"/>
  <c r="G30" i="9"/>
  <c r="F30" i="9"/>
  <c r="H29" i="9"/>
  <c r="G29" i="9"/>
  <c r="E29" i="9" s="1"/>
  <c r="B29" i="9" s="1"/>
  <c r="F29" i="9"/>
  <c r="H28" i="9"/>
  <c r="G28" i="9"/>
  <c r="F28" i="9"/>
  <c r="H27" i="9"/>
  <c r="G27" i="9"/>
  <c r="F27" i="9"/>
  <c r="H26" i="9"/>
  <c r="G26" i="9"/>
  <c r="E26" i="9" s="1"/>
  <c r="B26" i="9" s="1"/>
  <c r="F26" i="9"/>
  <c r="H25" i="9"/>
  <c r="G25" i="9"/>
  <c r="F25" i="9"/>
  <c r="H24" i="9"/>
  <c r="E24" i="9" s="1"/>
  <c r="B24" i="9" s="1"/>
  <c r="G24" i="9"/>
  <c r="F24" i="9"/>
  <c r="H23" i="9"/>
  <c r="G23" i="9"/>
  <c r="F23" i="9"/>
  <c r="H22" i="9"/>
  <c r="G22" i="9"/>
  <c r="F22" i="9"/>
  <c r="F21" i="9"/>
  <c r="F4" i="9"/>
  <c r="O3" i="9"/>
  <c r="G275" i="9" s="1"/>
  <c r="I3" i="9"/>
  <c r="H3" i="9"/>
  <c r="G3" i="9"/>
  <c r="D101" i="8"/>
  <c r="D95" i="8"/>
  <c r="D90" i="8"/>
  <c r="C1565" i="1" s="1"/>
  <c r="D85" i="8"/>
  <c r="D80" i="8"/>
  <c r="D75" i="8"/>
  <c r="D70" i="8"/>
  <c r="D65" i="8"/>
  <c r="D60" i="8"/>
  <c r="D55" i="8"/>
  <c r="D50" i="8"/>
  <c r="C1525" i="1" s="1"/>
  <c r="D44" i="8"/>
  <c r="D36" i="8"/>
  <c r="D26" i="8"/>
  <c r="D18" i="8"/>
  <c r="D8" i="8"/>
  <c r="E44" i="7"/>
  <c r="D44" i="7"/>
  <c r="E39" i="7"/>
  <c r="E38" i="7" s="1"/>
  <c r="D39" i="7"/>
  <c r="E30" i="7"/>
  <c r="D30" i="7"/>
  <c r="E23" i="7"/>
  <c r="E22" i="7" s="1"/>
  <c r="I30" i="3" s="1"/>
  <c r="D23" i="7"/>
  <c r="E14" i="7"/>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E78"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F251" i="4"/>
  <c r="F250" i="4"/>
  <c r="F249" i="4"/>
  <c r="F248" i="4"/>
  <c r="E247" i="4"/>
  <c r="F247" i="4" s="1"/>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3" i="4"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H1575" i="1"/>
  <c r="C1575" i="1"/>
  <c r="G1575" i="1" s="1"/>
  <c r="G1574" i="1"/>
  <c r="C1574" i="1"/>
  <c r="H1574" i="1" s="1"/>
  <c r="C1573" i="1"/>
  <c r="C1572" i="1"/>
  <c r="H1571" i="1"/>
  <c r="C1571" i="1"/>
  <c r="G1571" i="1" s="1"/>
  <c r="C1570" i="1"/>
  <c r="C1569" i="1"/>
  <c r="H1568" i="1"/>
  <c r="C1568" i="1"/>
  <c r="G1568" i="1" s="1"/>
  <c r="H1567" i="1"/>
  <c r="C1567" i="1"/>
  <c r="G1567" i="1" s="1"/>
  <c r="G1566" i="1"/>
  <c r="C1566" i="1"/>
  <c r="H1566" i="1" s="1"/>
  <c r="H1564" i="1"/>
  <c r="C1564" i="1"/>
  <c r="G1564" i="1" s="1"/>
  <c r="H1563" i="1"/>
  <c r="C1563" i="1"/>
  <c r="G1563" i="1" s="1"/>
  <c r="G1562" i="1"/>
  <c r="C1562" i="1"/>
  <c r="H1562" i="1" s="1"/>
  <c r="C1561" i="1"/>
  <c r="C1560" i="1"/>
  <c r="H1559" i="1"/>
  <c r="C1559" i="1"/>
  <c r="G1559" i="1" s="1"/>
  <c r="C1558" i="1"/>
  <c r="C1557" i="1"/>
  <c r="H1556" i="1"/>
  <c r="C1556" i="1"/>
  <c r="G1556" i="1" s="1"/>
  <c r="H1555" i="1"/>
  <c r="C1555" i="1"/>
  <c r="G1555" i="1" s="1"/>
  <c r="C1554" i="1"/>
  <c r="H1554" i="1" s="1"/>
  <c r="C1553" i="1"/>
  <c r="C1552" i="1"/>
  <c r="H1551" i="1"/>
  <c r="G1551" i="1"/>
  <c r="C1551" i="1"/>
  <c r="C1550" i="1"/>
  <c r="H1550" i="1" s="1"/>
  <c r="C1549" i="1"/>
  <c r="H1548" i="1"/>
  <c r="C1548" i="1"/>
  <c r="G1548" i="1" s="1"/>
  <c r="H1547" i="1"/>
  <c r="G1547" i="1"/>
  <c r="C1547" i="1"/>
  <c r="C1546" i="1"/>
  <c r="H1546" i="1" s="1"/>
  <c r="C1545" i="1"/>
  <c r="H1544" i="1"/>
  <c r="C1544" i="1"/>
  <c r="G1544" i="1" s="1"/>
  <c r="C1543" i="1"/>
  <c r="C1542" i="1"/>
  <c r="H1542" i="1" s="1"/>
  <c r="C1541" i="1"/>
  <c r="C1540" i="1"/>
  <c r="H1539" i="1"/>
  <c r="C1539" i="1"/>
  <c r="G1539" i="1" s="1"/>
  <c r="C1538" i="1"/>
  <c r="H1538" i="1" s="1"/>
  <c r="C1537" i="1"/>
  <c r="C1536" i="1"/>
  <c r="H1535" i="1"/>
  <c r="G1535" i="1"/>
  <c r="C1535" i="1"/>
  <c r="C1534" i="1"/>
  <c r="H1534" i="1" s="1"/>
  <c r="C1533" i="1"/>
  <c r="H1532" i="1"/>
  <c r="C1532" i="1"/>
  <c r="G1532" i="1" s="1"/>
  <c r="H1531" i="1"/>
  <c r="G1531" i="1"/>
  <c r="C1531" i="1"/>
  <c r="C1529" i="1"/>
  <c r="H1528" i="1"/>
  <c r="C1528" i="1"/>
  <c r="G1528" i="1" s="1"/>
  <c r="C1527" i="1"/>
  <c r="C1526" i="1"/>
  <c r="H1526" i="1" s="1"/>
  <c r="C1523" i="1"/>
  <c r="C1522" i="1"/>
  <c r="H1522" i="1" s="1"/>
  <c r="C1521" i="1"/>
  <c r="C1520" i="1"/>
  <c r="H1519" i="1"/>
  <c r="G1519" i="1"/>
  <c r="C1519" i="1"/>
  <c r="C1516" i="1"/>
  <c r="G1516" i="1" s="1"/>
  <c r="C1515" i="1"/>
  <c r="H1515" i="1" s="1"/>
  <c r="C1514" i="1"/>
  <c r="C1513" i="1"/>
  <c r="H1513" i="1" s="1"/>
  <c r="H1512" i="1"/>
  <c r="C1512" i="1"/>
  <c r="G1512" i="1" s="1"/>
  <c r="C1511" i="1"/>
  <c r="H1510" i="1"/>
  <c r="C1510" i="1"/>
  <c r="G1510" i="1" s="1"/>
  <c r="C1509" i="1"/>
  <c r="H1509" i="1" s="1"/>
  <c r="C1508" i="1"/>
  <c r="G1508" i="1" s="1"/>
  <c r="H1507" i="1"/>
  <c r="C1507" i="1"/>
  <c r="G1507" i="1" s="1"/>
  <c r="C1506" i="1"/>
  <c r="C1505" i="1"/>
  <c r="H1505" i="1" s="1"/>
  <c r="C1504" i="1"/>
  <c r="G1504" i="1" s="1"/>
  <c r="C1503" i="1"/>
  <c r="C1502" i="1"/>
  <c r="G1502" i="1" s="1"/>
  <c r="C1501" i="1"/>
  <c r="H1501" i="1" s="1"/>
  <c r="C1500" i="1"/>
  <c r="G1500" i="1" s="1"/>
  <c r="G1498" i="1"/>
  <c r="C1498" i="1"/>
  <c r="H1498" i="1" s="1"/>
  <c r="C1497" i="1"/>
  <c r="H1497" i="1" s="1"/>
  <c r="C1496" i="1"/>
  <c r="G1495" i="1"/>
  <c r="C1495" i="1"/>
  <c r="H1495" i="1" s="1"/>
  <c r="H1494" i="1"/>
  <c r="C1494" i="1"/>
  <c r="G1494" i="1" s="1"/>
  <c r="C1493" i="1"/>
  <c r="H1493" i="1" s="1"/>
  <c r="C1492" i="1"/>
  <c r="G1492" i="1" s="1"/>
  <c r="C1491" i="1"/>
  <c r="H1491" i="1" s="1"/>
  <c r="C1490" i="1"/>
  <c r="H1490" i="1" s="1"/>
  <c r="C1489" i="1"/>
  <c r="H1489" i="1" s="1"/>
  <c r="C1488" i="1"/>
  <c r="G1488" i="1" s="1"/>
  <c r="C1487" i="1"/>
  <c r="C1486" i="1"/>
  <c r="G1486" i="1" s="1"/>
  <c r="C1485" i="1"/>
  <c r="H1485" i="1" s="1"/>
  <c r="C1484" i="1"/>
  <c r="G1484" i="1" s="1"/>
  <c r="C1483" i="1"/>
  <c r="G1483" i="1" s="1"/>
  <c r="C1482" i="1"/>
  <c r="H1482" i="1" s="1"/>
  <c r="C1480" i="1"/>
  <c r="G1480" i="1" s="1"/>
  <c r="D1479" i="1"/>
  <c r="C1479" i="1"/>
  <c r="G1478" i="1"/>
  <c r="D1478" i="1"/>
  <c r="C1478" i="1"/>
  <c r="J1478" i="1" s="1"/>
  <c r="D1477" i="1"/>
  <c r="C1477" i="1"/>
  <c r="H1477" i="1" s="1"/>
  <c r="D1476" i="1"/>
  <c r="C1476" i="1"/>
  <c r="G1476" i="1" s="1"/>
  <c r="G1475" i="1"/>
  <c r="D1475" i="1"/>
  <c r="C1475" i="1"/>
  <c r="D1474" i="1"/>
  <c r="C1474" i="1"/>
  <c r="D1473" i="1"/>
  <c r="H1473" i="1" s="1"/>
  <c r="C1473" i="1"/>
  <c r="D1472" i="1"/>
  <c r="C1472" i="1"/>
  <c r="G1471" i="1"/>
  <c r="D1471" i="1"/>
  <c r="C1471" i="1"/>
  <c r="D1470" i="1"/>
  <c r="C1470" i="1"/>
  <c r="G1470" i="1" s="1"/>
  <c r="D1468" i="1"/>
  <c r="C1468" i="1"/>
  <c r="D1467" i="1"/>
  <c r="C1467" i="1"/>
  <c r="G1467" i="1" s="1"/>
  <c r="D1466" i="1"/>
  <c r="C1466" i="1"/>
  <c r="D1465" i="1"/>
  <c r="H1465" i="1" s="1"/>
  <c r="C1465" i="1"/>
  <c r="D1464" i="1"/>
  <c r="C1464" i="1"/>
  <c r="J1464" i="1" s="1"/>
  <c r="G1463" i="1"/>
  <c r="D1463" i="1"/>
  <c r="H1463" i="1" s="1"/>
  <c r="C1463" i="1"/>
  <c r="D1462" i="1"/>
  <c r="C1462" i="1"/>
  <c r="J1462" i="1" s="1"/>
  <c r="D1461" i="1"/>
  <c r="D1460" i="1"/>
  <c r="H1460" i="1" s="1"/>
  <c r="C1460" i="1"/>
  <c r="D1459" i="1"/>
  <c r="C1459" i="1"/>
  <c r="D1458" i="1"/>
  <c r="C1458" i="1"/>
  <c r="G1458" i="1" s="1"/>
  <c r="D1457" i="1"/>
  <c r="C1457" i="1"/>
  <c r="J1457" i="1" s="1"/>
  <c r="D1456" i="1"/>
  <c r="C1456" i="1"/>
  <c r="D1455" i="1"/>
  <c r="C1455" i="1"/>
  <c r="D1454" i="1"/>
  <c r="C1454" i="1"/>
  <c r="D1453" i="1"/>
  <c r="D1452" i="1"/>
  <c r="C1452" i="1"/>
  <c r="G1452" i="1" s="1"/>
  <c r="D1451" i="1"/>
  <c r="C1451" i="1"/>
  <c r="J1451" i="1" s="1"/>
  <c r="D1450" i="1"/>
  <c r="C1450" i="1"/>
  <c r="G1450" i="1" s="1"/>
  <c r="D1449" i="1"/>
  <c r="C1449" i="1"/>
  <c r="D1448" i="1"/>
  <c r="C1448" i="1"/>
  <c r="D1447" i="1"/>
  <c r="C1447" i="1"/>
  <c r="J1447" i="1" s="1"/>
  <c r="G1446" i="1"/>
  <c r="D1446" i="1"/>
  <c r="H1446" i="1" s="1"/>
  <c r="C1446" i="1"/>
  <c r="H1445" i="1"/>
  <c r="G1445" i="1"/>
  <c r="D1445" i="1"/>
  <c r="D1444" i="1"/>
  <c r="J1444" i="1" s="1"/>
  <c r="C1444" i="1"/>
  <c r="H1443" i="1"/>
  <c r="D1443" i="1"/>
  <c r="C1443" i="1"/>
  <c r="D1442" i="1"/>
  <c r="J1442" i="1" s="1"/>
  <c r="C1442" i="1"/>
  <c r="G1441" i="1"/>
  <c r="I1441" i="1" s="1"/>
  <c r="D1441" i="1"/>
  <c r="H1441" i="1" s="1"/>
  <c r="C1441" i="1"/>
  <c r="D1440" i="1"/>
  <c r="C1440" i="1"/>
  <c r="G1440" i="1" s="1"/>
  <c r="H1439" i="1"/>
  <c r="D1439" i="1"/>
  <c r="C1439" i="1"/>
  <c r="D1438" i="1"/>
  <c r="C1438" i="1"/>
  <c r="H1434" i="1"/>
  <c r="D1434" i="1"/>
  <c r="C1434" i="1"/>
  <c r="D1433" i="1"/>
  <c r="C1433" i="1"/>
  <c r="H1432" i="1"/>
  <c r="D1432" i="1"/>
  <c r="C1432" i="1"/>
  <c r="G1432" i="1" s="1"/>
  <c r="H1431" i="1"/>
  <c r="D1431" i="1"/>
  <c r="C1431" i="1"/>
  <c r="D1430" i="1"/>
  <c r="C1430" i="1"/>
  <c r="D1429" i="1"/>
  <c r="C1429" i="1"/>
  <c r="H1428" i="1"/>
  <c r="D1428" i="1"/>
  <c r="C1428" i="1"/>
  <c r="G1428" i="1" s="1"/>
  <c r="D1427" i="1"/>
  <c r="H1427" i="1" s="1"/>
  <c r="C1427" i="1"/>
  <c r="D1426" i="1"/>
  <c r="C1426" i="1"/>
  <c r="D1425" i="1"/>
  <c r="C1425" i="1"/>
  <c r="D1424" i="1"/>
  <c r="C1424" i="1"/>
  <c r="D1423" i="1"/>
  <c r="D1422" i="1"/>
  <c r="C1422" i="1"/>
  <c r="D1421" i="1"/>
  <c r="C1421" i="1"/>
  <c r="D1420" i="1"/>
  <c r="C1420" i="1"/>
  <c r="G1419" i="1"/>
  <c r="D1419" i="1"/>
  <c r="C1419" i="1"/>
  <c r="H1419" i="1" s="1"/>
  <c r="G1418" i="1"/>
  <c r="D1418" i="1"/>
  <c r="C1418" i="1"/>
  <c r="H1418" i="1" s="1"/>
  <c r="G1417" i="1"/>
  <c r="D1417" i="1"/>
  <c r="C1417" i="1"/>
  <c r="H1417" i="1" s="1"/>
  <c r="G1416" i="1"/>
  <c r="D1416" i="1"/>
  <c r="C1416" i="1"/>
  <c r="H1416" i="1" s="1"/>
  <c r="G1415" i="1"/>
  <c r="D1415" i="1"/>
  <c r="C1415" i="1"/>
  <c r="H1415" i="1" s="1"/>
  <c r="D1414" i="1"/>
  <c r="C1414" i="1"/>
  <c r="G1413" i="1"/>
  <c r="D1413" i="1"/>
  <c r="C1413" i="1"/>
  <c r="C1412" i="1"/>
  <c r="G1411" i="1"/>
  <c r="D1411" i="1"/>
  <c r="H1411" i="1" s="1"/>
  <c r="C1411" i="1"/>
  <c r="G1410" i="1"/>
  <c r="D1410" i="1"/>
  <c r="C1410" i="1"/>
  <c r="D1409" i="1"/>
  <c r="C1409" i="1"/>
  <c r="D1407" i="1"/>
  <c r="C1407" i="1"/>
  <c r="H1406" i="1"/>
  <c r="D1406" i="1"/>
  <c r="C1406" i="1"/>
  <c r="H1405" i="1"/>
  <c r="D1405" i="1"/>
  <c r="C1405" i="1"/>
  <c r="D1404" i="1"/>
  <c r="C1404" i="1"/>
  <c r="D1403" i="1"/>
  <c r="C1403" i="1"/>
  <c r="H1402" i="1"/>
  <c r="D1402" i="1"/>
  <c r="C1402" i="1"/>
  <c r="H1401" i="1"/>
  <c r="D1401" i="1"/>
  <c r="C1401" i="1"/>
  <c r="D1400" i="1"/>
  <c r="C1400" i="1"/>
  <c r="D1399" i="1"/>
  <c r="C1399" i="1"/>
  <c r="H1398" i="1"/>
  <c r="D1398" i="1"/>
  <c r="C1398" i="1"/>
  <c r="H1397" i="1"/>
  <c r="D1397" i="1"/>
  <c r="C1397" i="1"/>
  <c r="D1396" i="1"/>
  <c r="C1396" i="1"/>
  <c r="D1395" i="1"/>
  <c r="C1395" i="1"/>
  <c r="H1394" i="1"/>
  <c r="D1394" i="1"/>
  <c r="C1394" i="1"/>
  <c r="H1393" i="1"/>
  <c r="D1393" i="1"/>
  <c r="C1393" i="1"/>
  <c r="D1392" i="1"/>
  <c r="C1392" i="1"/>
  <c r="D1391" i="1"/>
  <c r="C1391" i="1"/>
  <c r="H1390" i="1"/>
  <c r="D1390" i="1"/>
  <c r="C1390" i="1"/>
  <c r="H1389" i="1"/>
  <c r="D1389" i="1"/>
  <c r="C1389" i="1"/>
  <c r="D1388" i="1"/>
  <c r="C1388" i="1"/>
  <c r="D1387" i="1"/>
  <c r="C1387" i="1"/>
  <c r="H1386" i="1"/>
  <c r="D1386" i="1"/>
  <c r="C1386" i="1"/>
  <c r="H1385" i="1"/>
  <c r="D1385" i="1"/>
  <c r="C1385" i="1"/>
  <c r="D1384" i="1"/>
  <c r="C1384" i="1"/>
  <c r="H1382" i="1"/>
  <c r="D1382" i="1"/>
  <c r="C1382" i="1"/>
  <c r="H1381" i="1"/>
  <c r="D1381" i="1"/>
  <c r="C1381" i="1"/>
  <c r="D1380" i="1"/>
  <c r="C1380" i="1"/>
  <c r="D1379" i="1"/>
  <c r="C1379" i="1"/>
  <c r="H1378" i="1"/>
  <c r="D1378" i="1"/>
  <c r="C1378" i="1"/>
  <c r="H1377" i="1"/>
  <c r="D1377" i="1"/>
  <c r="C1377" i="1"/>
  <c r="D1376" i="1"/>
  <c r="C1376" i="1"/>
  <c r="D1375" i="1"/>
  <c r="C1375" i="1"/>
  <c r="H1374" i="1"/>
  <c r="D1374" i="1"/>
  <c r="C1374" i="1"/>
  <c r="H1373" i="1"/>
  <c r="D1373" i="1"/>
  <c r="C1373" i="1"/>
  <c r="D1372" i="1"/>
  <c r="C1372" i="1"/>
  <c r="D1371" i="1"/>
  <c r="C1371" i="1"/>
  <c r="H1370" i="1"/>
  <c r="D1370" i="1"/>
  <c r="C1370" i="1"/>
  <c r="H1369" i="1"/>
  <c r="D1369" i="1"/>
  <c r="C1369" i="1"/>
  <c r="D1368" i="1"/>
  <c r="C1368" i="1"/>
  <c r="D1367" i="1"/>
  <c r="C1367" i="1"/>
  <c r="H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D1277" i="1"/>
  <c r="C1277" i="1"/>
  <c r="D1276" i="1"/>
  <c r="C1276" i="1"/>
  <c r="H1276" i="1" s="1"/>
  <c r="D1275" i="1"/>
  <c r="C1275" i="1"/>
  <c r="D1274" i="1"/>
  <c r="C1274" i="1"/>
  <c r="H1274" i="1" s="1"/>
  <c r="D1273" i="1"/>
  <c r="C1273" i="1"/>
  <c r="D1272" i="1"/>
  <c r="C1272" i="1"/>
  <c r="H1272" i="1" s="1"/>
  <c r="D1271" i="1"/>
  <c r="C1271" i="1"/>
  <c r="D1270" i="1"/>
  <c r="H1270" i="1" s="1"/>
  <c r="C1270" i="1"/>
  <c r="D1269" i="1"/>
  <c r="H1269" i="1" s="1"/>
  <c r="C1269" i="1"/>
  <c r="D1268" i="1"/>
  <c r="C1268" i="1"/>
  <c r="H1268" i="1" s="1"/>
  <c r="D1267" i="1"/>
  <c r="C1267" i="1"/>
  <c r="D1266" i="1"/>
  <c r="C1266" i="1"/>
  <c r="H1266" i="1" s="1"/>
  <c r="D1265" i="1"/>
  <c r="C1265" i="1"/>
  <c r="H1265" i="1" s="1"/>
  <c r="D1264" i="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D1245" i="1"/>
  <c r="G1245" i="1" s="1"/>
  <c r="C1245" i="1"/>
  <c r="H1245" i="1" s="1"/>
  <c r="D1244" i="1"/>
  <c r="C1244" i="1"/>
  <c r="H1243" i="1"/>
  <c r="G1243" i="1"/>
  <c r="D1243" i="1"/>
  <c r="C1243" i="1"/>
  <c r="H1242" i="1"/>
  <c r="G1242" i="1"/>
  <c r="D1242" i="1"/>
  <c r="C1242" i="1"/>
  <c r="D1241" i="1"/>
  <c r="H1241" i="1" s="1"/>
  <c r="C1241" i="1"/>
  <c r="D1240" i="1"/>
  <c r="C1240" i="1"/>
  <c r="D1239" i="1"/>
  <c r="C1239" i="1"/>
  <c r="H1239" i="1" s="1"/>
  <c r="D1238" i="1"/>
  <c r="C1238" i="1"/>
  <c r="D1237" i="1"/>
  <c r="H1237" i="1" s="1"/>
  <c r="C1237" i="1"/>
  <c r="H1236" i="1"/>
  <c r="D1236" i="1"/>
  <c r="G1236" i="1" s="1"/>
  <c r="C1236" i="1"/>
  <c r="C1235" i="1"/>
  <c r="H1234" i="1"/>
  <c r="G1234" i="1"/>
  <c r="D1234" i="1"/>
  <c r="C1234" i="1"/>
  <c r="H1233" i="1"/>
  <c r="G1233" i="1"/>
  <c r="D1233" i="1"/>
  <c r="C1233" i="1"/>
  <c r="G1232" i="1"/>
  <c r="D1232" i="1"/>
  <c r="H1232" i="1" s="1"/>
  <c r="C1232" i="1"/>
  <c r="D1231" i="1"/>
  <c r="G1231" i="1" s="1"/>
  <c r="C1231" i="1"/>
  <c r="D1230" i="1"/>
  <c r="G1230" i="1" s="1"/>
  <c r="C1230" i="1"/>
  <c r="H1230" i="1" s="1"/>
  <c r="D1229" i="1"/>
  <c r="C1229" i="1"/>
  <c r="D1228" i="1"/>
  <c r="C1228" i="1"/>
  <c r="G1228" i="1" s="1"/>
  <c r="D1227" i="1"/>
  <c r="C1227" i="1"/>
  <c r="H1226" i="1"/>
  <c r="D1226" i="1"/>
  <c r="C1226" i="1"/>
  <c r="G1226" i="1" s="1"/>
  <c r="H1225" i="1"/>
  <c r="D1225" i="1"/>
  <c r="C1225" i="1"/>
  <c r="G1225" i="1" s="1"/>
  <c r="D1224" i="1"/>
  <c r="H1224" i="1" s="1"/>
  <c r="C1224" i="1"/>
  <c r="D1223" i="1"/>
  <c r="C1223" i="1"/>
  <c r="D1221" i="1"/>
  <c r="C1221" i="1"/>
  <c r="G1221" i="1" s="1"/>
  <c r="D1220" i="1"/>
  <c r="C1220" i="1"/>
  <c r="H1219" i="1"/>
  <c r="D1219" i="1"/>
  <c r="C1219" i="1"/>
  <c r="G1219" i="1" s="1"/>
  <c r="D1218" i="1"/>
  <c r="H1218" i="1" s="1"/>
  <c r="C1218" i="1"/>
  <c r="D1217" i="1"/>
  <c r="C1217" i="1"/>
  <c r="D1216" i="1"/>
  <c r="H1216" i="1" s="1"/>
  <c r="C1216" i="1"/>
  <c r="D1213" i="1"/>
  <c r="C1213" i="1"/>
  <c r="H1212" i="1"/>
  <c r="D1212" i="1"/>
  <c r="C1212" i="1"/>
  <c r="G1212" i="1" s="1"/>
  <c r="D1211" i="1"/>
  <c r="C1211" i="1"/>
  <c r="G1211" i="1" s="1"/>
  <c r="D1210" i="1"/>
  <c r="C1210" i="1"/>
  <c r="H1209" i="1"/>
  <c r="D1209" i="1"/>
  <c r="C1209" i="1"/>
  <c r="G1209" i="1" s="1"/>
  <c r="H1208" i="1"/>
  <c r="D1208" i="1"/>
  <c r="C1208" i="1"/>
  <c r="G1208" i="1" s="1"/>
  <c r="D1207" i="1"/>
  <c r="C1207" i="1"/>
  <c r="G1207" i="1" s="1"/>
  <c r="D1206" i="1"/>
  <c r="C1206" i="1"/>
  <c r="H1205" i="1"/>
  <c r="D1205" i="1"/>
  <c r="C1205" i="1"/>
  <c r="G1205" i="1" s="1"/>
  <c r="H1204" i="1"/>
  <c r="D1204" i="1"/>
  <c r="C1204" i="1"/>
  <c r="G1204" i="1" s="1"/>
  <c r="D1203" i="1"/>
  <c r="C1203" i="1"/>
  <c r="G1203" i="1" s="1"/>
  <c r="D1202" i="1"/>
  <c r="C1202" i="1"/>
  <c r="H1201" i="1"/>
  <c r="D1201" i="1"/>
  <c r="C1201" i="1"/>
  <c r="G1201" i="1" s="1"/>
  <c r="H1200" i="1"/>
  <c r="D1200" i="1"/>
  <c r="C1200" i="1"/>
  <c r="G1200" i="1" s="1"/>
  <c r="D1199" i="1"/>
  <c r="C1199" i="1"/>
  <c r="G1199" i="1" s="1"/>
  <c r="D1198" i="1"/>
  <c r="C1198" i="1"/>
  <c r="H1197" i="1"/>
  <c r="D1197" i="1"/>
  <c r="C1197" i="1"/>
  <c r="G1197" i="1" s="1"/>
  <c r="H1196" i="1"/>
  <c r="D1196" i="1"/>
  <c r="C1196" i="1"/>
  <c r="G1196" i="1" s="1"/>
  <c r="D1195" i="1"/>
  <c r="C1195" i="1"/>
  <c r="G1195" i="1" s="1"/>
  <c r="D1194" i="1"/>
  <c r="C1194" i="1"/>
  <c r="H1193" i="1"/>
  <c r="D1193" i="1"/>
  <c r="C1193" i="1"/>
  <c r="G1193" i="1" s="1"/>
  <c r="H1192" i="1"/>
  <c r="D1192" i="1"/>
  <c r="C1192" i="1"/>
  <c r="G1192" i="1" s="1"/>
  <c r="D1191" i="1"/>
  <c r="C1191" i="1"/>
  <c r="G1191" i="1" s="1"/>
  <c r="D1190" i="1"/>
  <c r="C1190" i="1"/>
  <c r="D1189" i="1"/>
  <c r="H1189" i="1" s="1"/>
  <c r="C1189" i="1"/>
  <c r="D1188" i="1"/>
  <c r="C1188" i="1"/>
  <c r="D1187" i="1"/>
  <c r="H1187" i="1" s="1"/>
  <c r="C1187" i="1"/>
  <c r="G1186" i="1"/>
  <c r="D1186" i="1"/>
  <c r="H1186" i="1" s="1"/>
  <c r="C1186" i="1"/>
  <c r="G1185" i="1"/>
  <c r="D1185" i="1"/>
  <c r="H1185" i="1" s="1"/>
  <c r="C1185" i="1"/>
  <c r="D1184" i="1"/>
  <c r="C1184" i="1"/>
  <c r="H1184" i="1" s="1"/>
  <c r="D1183" i="1"/>
  <c r="D1182" i="1"/>
  <c r="H1182" i="1" s="1"/>
  <c r="C1182" i="1"/>
  <c r="G1181" i="1"/>
  <c r="D1181" i="1"/>
  <c r="H1181" i="1" s="1"/>
  <c r="C1181" i="1"/>
  <c r="G1180" i="1"/>
  <c r="D1180" i="1"/>
  <c r="H1180" i="1" s="1"/>
  <c r="C1180" i="1"/>
  <c r="D1179" i="1"/>
  <c r="C1179" i="1"/>
  <c r="D1178" i="1"/>
  <c r="H1178" i="1" s="1"/>
  <c r="C1178" i="1"/>
  <c r="G1177" i="1"/>
  <c r="D1177" i="1"/>
  <c r="H1177" i="1" s="1"/>
  <c r="C1177" i="1"/>
  <c r="G1176" i="1"/>
  <c r="D1176" i="1"/>
  <c r="H1176" i="1" s="1"/>
  <c r="C1176" i="1"/>
  <c r="D1175" i="1"/>
  <c r="C1175" i="1"/>
  <c r="D1174" i="1"/>
  <c r="H1174" i="1" s="1"/>
  <c r="C1174" i="1"/>
  <c r="G1173" i="1"/>
  <c r="D1173" i="1"/>
  <c r="H1173" i="1" s="1"/>
  <c r="C1173" i="1"/>
  <c r="G1172" i="1"/>
  <c r="D1172" i="1"/>
  <c r="H1172" i="1" s="1"/>
  <c r="C1172" i="1"/>
  <c r="D1171" i="1"/>
  <c r="C1171" i="1"/>
  <c r="D1170" i="1"/>
  <c r="H1170" i="1" s="1"/>
  <c r="C1170" i="1"/>
  <c r="G1169" i="1"/>
  <c r="D1169" i="1"/>
  <c r="H1169" i="1" s="1"/>
  <c r="C1169" i="1"/>
  <c r="G1168" i="1"/>
  <c r="D1168" i="1"/>
  <c r="H1168" i="1" s="1"/>
  <c r="C1168" i="1"/>
  <c r="D1166" i="1"/>
  <c r="C1166" i="1"/>
  <c r="D1165" i="1"/>
  <c r="C1165" i="1"/>
  <c r="H1164" i="1"/>
  <c r="G1164" i="1"/>
  <c r="D1164" i="1"/>
  <c r="C1164" i="1"/>
  <c r="H1163" i="1"/>
  <c r="G1163" i="1"/>
  <c r="D1163" i="1"/>
  <c r="C1163" i="1"/>
  <c r="H1162" i="1"/>
  <c r="G1162" i="1"/>
  <c r="D1162" i="1"/>
  <c r="C1162" i="1"/>
  <c r="H1161" i="1"/>
  <c r="G1161" i="1"/>
  <c r="D1161" i="1"/>
  <c r="C1161" i="1"/>
  <c r="H1160" i="1"/>
  <c r="G1160" i="1"/>
  <c r="D1160" i="1"/>
  <c r="C1160" i="1"/>
  <c r="D1159" i="1"/>
  <c r="C1159" i="1"/>
  <c r="D1158" i="1"/>
  <c r="C1158" i="1"/>
  <c r="D1157" i="1"/>
  <c r="H1157" i="1" s="1"/>
  <c r="C1157" i="1"/>
  <c r="D1156" i="1"/>
  <c r="H1156" i="1" s="1"/>
  <c r="C1156" i="1"/>
  <c r="D1155" i="1"/>
  <c r="H1155" i="1" s="1"/>
  <c r="C1155" i="1"/>
  <c r="D1151" i="1"/>
  <c r="H1151" i="1" s="1"/>
  <c r="C1151" i="1"/>
  <c r="D1150" i="1"/>
  <c r="C1150"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C1137" i="1"/>
  <c r="D1136" i="1"/>
  <c r="C1136" i="1"/>
  <c r="D1135" i="1"/>
  <c r="C1135" i="1"/>
  <c r="D1134" i="1"/>
  <c r="C1134" i="1"/>
  <c r="D1133" i="1"/>
  <c r="C1133" i="1"/>
  <c r="D1132" i="1"/>
  <c r="C1132" i="1"/>
  <c r="D1131" i="1"/>
  <c r="C1131" i="1"/>
  <c r="D1130" i="1"/>
  <c r="C1130" i="1"/>
  <c r="H1129" i="1"/>
  <c r="D1129" i="1"/>
  <c r="C1129" i="1"/>
  <c r="G1129" i="1" s="1"/>
  <c r="H1128" i="1"/>
  <c r="D1128" i="1"/>
  <c r="C1128" i="1"/>
  <c r="G1127" i="1"/>
  <c r="D1127" i="1"/>
  <c r="H1127" i="1" s="1"/>
  <c r="C1127" i="1"/>
  <c r="G1126" i="1"/>
  <c r="D1126" i="1"/>
  <c r="H1126" i="1" s="1"/>
  <c r="C1126" i="1"/>
  <c r="G1125" i="1"/>
  <c r="D1125" i="1"/>
  <c r="H1125" i="1" s="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G1063" i="1" s="1"/>
  <c r="G1062" i="1"/>
  <c r="D1062" i="1"/>
  <c r="C1062" i="1"/>
  <c r="D1061" i="1"/>
  <c r="C1061" i="1"/>
  <c r="D1060" i="1"/>
  <c r="C1060" i="1"/>
  <c r="D1059" i="1"/>
  <c r="C1059" i="1"/>
  <c r="D1058" i="1"/>
  <c r="C1058"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H1045" i="1"/>
  <c r="D1045" i="1"/>
  <c r="C1045" i="1"/>
  <c r="G1045" i="1" s="1"/>
  <c r="H1044" i="1"/>
  <c r="D1044" i="1"/>
  <c r="C1044" i="1"/>
  <c r="G1044" i="1" s="1"/>
  <c r="D1043" i="1"/>
  <c r="C1043" i="1"/>
  <c r="D1042" i="1"/>
  <c r="C1042" i="1"/>
  <c r="G1042" i="1" s="1"/>
  <c r="H1041" i="1"/>
  <c r="D1041" i="1"/>
  <c r="C1041" i="1"/>
  <c r="G1041" i="1" s="1"/>
  <c r="H1040" i="1"/>
  <c r="D1040" i="1"/>
  <c r="C1040" i="1"/>
  <c r="G1040" i="1" s="1"/>
  <c r="D1039" i="1"/>
  <c r="C1039" i="1"/>
  <c r="D1038" i="1"/>
  <c r="C1038" i="1"/>
  <c r="G1038" i="1" s="1"/>
  <c r="H1037" i="1"/>
  <c r="D1037" i="1"/>
  <c r="C1037" i="1"/>
  <c r="G1037" i="1" s="1"/>
  <c r="H1036" i="1"/>
  <c r="D1036" i="1"/>
  <c r="C1036" i="1"/>
  <c r="G1036" i="1" s="1"/>
  <c r="D1035" i="1"/>
  <c r="H1035" i="1" s="1"/>
  <c r="C1035" i="1"/>
  <c r="D1034" i="1"/>
  <c r="C1034" i="1"/>
  <c r="D1033" i="1"/>
  <c r="H1033" i="1" s="1"/>
  <c r="C1033" i="1"/>
  <c r="D1032" i="1"/>
  <c r="G1032" i="1" s="1"/>
  <c r="C1032" i="1"/>
  <c r="D1031" i="1"/>
  <c r="C1031" i="1"/>
  <c r="D1030" i="1"/>
  <c r="C1030" i="1"/>
  <c r="H1029" i="1"/>
  <c r="G1029" i="1"/>
  <c r="D1029" i="1"/>
  <c r="C1029" i="1"/>
  <c r="H1028" i="1"/>
  <c r="D1028" i="1"/>
  <c r="G1028" i="1" s="1"/>
  <c r="C1028" i="1"/>
  <c r="D1027" i="1"/>
  <c r="H1027" i="1" s="1"/>
  <c r="C1027" i="1"/>
  <c r="D1026" i="1"/>
  <c r="C1026" i="1"/>
  <c r="D1025" i="1"/>
  <c r="H1025" i="1" s="1"/>
  <c r="C1025" i="1"/>
  <c r="G1024" i="1"/>
  <c r="D1024" i="1"/>
  <c r="H1024" i="1" s="1"/>
  <c r="C1024" i="1"/>
  <c r="D1023" i="1"/>
  <c r="C1023" i="1"/>
  <c r="D1022" i="1"/>
  <c r="C1022" i="1"/>
  <c r="G1022" i="1" s="1"/>
  <c r="H1021" i="1"/>
  <c r="D1021" i="1"/>
  <c r="C1021" i="1"/>
  <c r="G1021" i="1" s="1"/>
  <c r="H1020" i="1"/>
  <c r="D1020" i="1"/>
  <c r="C1020" i="1"/>
  <c r="G1020" i="1" s="1"/>
  <c r="D1019" i="1"/>
  <c r="C1019" i="1"/>
  <c r="D1018" i="1"/>
  <c r="C1018" i="1"/>
  <c r="G1018" i="1" s="1"/>
  <c r="H1017" i="1"/>
  <c r="D1017" i="1"/>
  <c r="C1017" i="1"/>
  <c r="G1017" i="1" s="1"/>
  <c r="H1016" i="1"/>
  <c r="D1016" i="1"/>
  <c r="C1016" i="1"/>
  <c r="G1016" i="1" s="1"/>
  <c r="D1015" i="1"/>
  <c r="H1015" i="1" s="1"/>
  <c r="C1015" i="1"/>
  <c r="D1014" i="1"/>
  <c r="C1014" i="1"/>
  <c r="C1013" i="1"/>
  <c r="D1012" i="1"/>
  <c r="C1012" i="1"/>
  <c r="D1011" i="1"/>
  <c r="C1011" i="1"/>
  <c r="D1010" i="1"/>
  <c r="C1010" i="1"/>
  <c r="D1009" i="1"/>
  <c r="C1009" i="1"/>
  <c r="D1008" i="1"/>
  <c r="C1008" i="1"/>
  <c r="D1007" i="1"/>
  <c r="C1007" i="1"/>
  <c r="D1006" i="1"/>
  <c r="C1006" i="1"/>
  <c r="H1005" i="1"/>
  <c r="G1005"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H992" i="1"/>
  <c r="G992"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H933" i="1" s="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H895" i="1" s="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H879" i="1" s="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D784" i="1"/>
  <c r="H784" i="1" s="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H735" i="1" s="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H718" i="1"/>
  <c r="G718" i="1"/>
  <c r="D718" i="1"/>
  <c r="C718" i="1"/>
  <c r="H717" i="1"/>
  <c r="G717" i="1"/>
  <c r="D717" i="1"/>
  <c r="C717" i="1"/>
  <c r="H716" i="1"/>
  <c r="G716" i="1"/>
  <c r="D716" i="1"/>
  <c r="C716" i="1"/>
  <c r="D715" i="1"/>
  <c r="C715" i="1"/>
  <c r="D714" i="1"/>
  <c r="C714" i="1"/>
  <c r="D713" i="1"/>
  <c r="C713" i="1"/>
  <c r="H712" i="1"/>
  <c r="G712" i="1"/>
  <c r="D712" i="1"/>
  <c r="C712" i="1"/>
  <c r="H711" i="1"/>
  <c r="G711" i="1"/>
  <c r="D711" i="1"/>
  <c r="C711" i="1"/>
  <c r="D710" i="1"/>
  <c r="H710" i="1" s="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H690" i="1"/>
  <c r="G690" i="1"/>
  <c r="D690" i="1"/>
  <c r="C690" i="1"/>
  <c r="H689" i="1"/>
  <c r="D689" i="1"/>
  <c r="C689" i="1"/>
  <c r="G689" i="1" s="1"/>
  <c r="H688" i="1"/>
  <c r="D688" i="1"/>
  <c r="C688" i="1"/>
  <c r="G688" i="1" s="1"/>
  <c r="D687" i="1"/>
  <c r="H687" i="1" s="1"/>
  <c r="C687" i="1"/>
  <c r="D686" i="1"/>
  <c r="C686" i="1"/>
  <c r="D685" i="1"/>
  <c r="C685" i="1"/>
  <c r="H685" i="1" s="1"/>
  <c r="G684" i="1"/>
  <c r="D684" i="1"/>
  <c r="C684" i="1"/>
  <c r="H684" i="1" s="1"/>
  <c r="D683" i="1"/>
  <c r="G683" i="1" s="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H669" i="1" s="1"/>
  <c r="C669" i="1"/>
  <c r="D668" i="1"/>
  <c r="C668" i="1"/>
  <c r="H668" i="1" s="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H646" i="1"/>
  <c r="G646"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G618" i="1" s="1"/>
  <c r="C618" i="1"/>
  <c r="H618" i="1" s="1"/>
  <c r="D617" i="1"/>
  <c r="G617" i="1" s="1"/>
  <c r="C617" i="1"/>
  <c r="D616" i="1"/>
  <c r="G616" i="1" s="1"/>
  <c r="C616" i="1"/>
  <c r="H616" i="1" s="1"/>
  <c r="D615" i="1"/>
  <c r="G615" i="1" s="1"/>
  <c r="C615" i="1"/>
  <c r="D614" i="1"/>
  <c r="G614" i="1" s="1"/>
  <c r="C614" i="1"/>
  <c r="H614" i="1" s="1"/>
  <c r="D613" i="1"/>
  <c r="G613" i="1" s="1"/>
  <c r="C613" i="1"/>
  <c r="D612" i="1"/>
  <c r="G612" i="1" s="1"/>
  <c r="C612" i="1"/>
  <c r="H612" i="1" s="1"/>
  <c r="D611" i="1"/>
  <c r="G611" i="1" s="1"/>
  <c r="C611" i="1"/>
  <c r="D610" i="1"/>
  <c r="G610" i="1" s="1"/>
  <c r="C610" i="1"/>
  <c r="H610" i="1" s="1"/>
  <c r="D609" i="1"/>
  <c r="G609" i="1" s="1"/>
  <c r="C609" i="1"/>
  <c r="D608" i="1"/>
  <c r="G608" i="1" s="1"/>
  <c r="C608" i="1"/>
  <c r="H608" i="1" s="1"/>
  <c r="D607" i="1"/>
  <c r="G607" i="1" s="1"/>
  <c r="C607" i="1"/>
  <c r="D606" i="1"/>
  <c r="G606" i="1" s="1"/>
  <c r="C606" i="1"/>
  <c r="H606" i="1" s="1"/>
  <c r="D605" i="1"/>
  <c r="G605" i="1" s="1"/>
  <c r="C605" i="1"/>
  <c r="D604" i="1"/>
  <c r="G604" i="1" s="1"/>
  <c r="C604" i="1"/>
  <c r="H604" i="1" s="1"/>
  <c r="D603" i="1"/>
  <c r="G603" i="1" s="1"/>
  <c r="C603" i="1"/>
  <c r="D602" i="1"/>
  <c r="G602" i="1" s="1"/>
  <c r="C602" i="1"/>
  <c r="H602" i="1" s="1"/>
  <c r="D601" i="1"/>
  <c r="G601" i="1" s="1"/>
  <c r="C601" i="1"/>
  <c r="D600" i="1"/>
  <c r="G600" i="1" s="1"/>
  <c r="C600" i="1"/>
  <c r="H600" i="1" s="1"/>
  <c r="D599" i="1"/>
  <c r="G599" i="1" s="1"/>
  <c r="C599" i="1"/>
  <c r="D598" i="1"/>
  <c r="G598" i="1" s="1"/>
  <c r="C598" i="1"/>
  <c r="H598" i="1" s="1"/>
  <c r="D597" i="1"/>
  <c r="G597" i="1" s="1"/>
  <c r="C597" i="1"/>
  <c r="D596" i="1"/>
  <c r="G596" i="1" s="1"/>
  <c r="C596" i="1"/>
  <c r="H596" i="1" s="1"/>
  <c r="D595" i="1"/>
  <c r="G595" i="1" s="1"/>
  <c r="C595" i="1"/>
  <c r="D594" i="1"/>
  <c r="G594" i="1" s="1"/>
  <c r="C594" i="1"/>
  <c r="H594" i="1" s="1"/>
  <c r="D593" i="1"/>
  <c r="G593" i="1" s="1"/>
  <c r="C593" i="1"/>
  <c r="D592" i="1"/>
  <c r="G592" i="1" s="1"/>
  <c r="C592" i="1"/>
  <c r="H592" i="1" s="1"/>
  <c r="D591" i="1"/>
  <c r="G591" i="1" s="1"/>
  <c r="C591" i="1"/>
  <c r="D590" i="1"/>
  <c r="G590" i="1" s="1"/>
  <c r="C590" i="1"/>
  <c r="H590" i="1" s="1"/>
  <c r="D589" i="1"/>
  <c r="G589" i="1" s="1"/>
  <c r="C589" i="1"/>
  <c r="D588" i="1"/>
  <c r="G588" i="1" s="1"/>
  <c r="C588" i="1"/>
  <c r="H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G508" i="1" s="1"/>
  <c r="H507" i="1"/>
  <c r="D507" i="1"/>
  <c r="C507" i="1"/>
  <c r="G507" i="1" s="1"/>
  <c r="H506" i="1"/>
  <c r="D506" i="1"/>
  <c r="C506" i="1"/>
  <c r="G506" i="1" s="1"/>
  <c r="H505" i="1"/>
  <c r="D505" i="1"/>
  <c r="C505" i="1"/>
  <c r="G505" i="1" s="1"/>
  <c r="H504" i="1"/>
  <c r="D504" i="1"/>
  <c r="C504" i="1"/>
  <c r="G504" i="1" s="1"/>
  <c r="D503" i="1"/>
  <c r="H503" i="1" s="1"/>
  <c r="C503" i="1"/>
  <c r="D502" i="1"/>
  <c r="C502" i="1"/>
  <c r="D501" i="1"/>
  <c r="C501" i="1"/>
  <c r="H501" i="1" s="1"/>
  <c r="D500" i="1"/>
  <c r="C500" i="1"/>
  <c r="D499" i="1"/>
  <c r="C499" i="1"/>
  <c r="D498" i="1"/>
  <c r="C498" i="1"/>
  <c r="D497" i="1"/>
  <c r="C497" i="1"/>
  <c r="D496" i="1"/>
  <c r="C496" i="1"/>
  <c r="D495" i="1"/>
  <c r="C495" i="1"/>
  <c r="D494" i="1"/>
  <c r="C494" i="1"/>
  <c r="D493" i="1"/>
  <c r="C493" i="1"/>
  <c r="D492" i="1"/>
  <c r="C492" i="1"/>
  <c r="D491" i="1"/>
  <c r="C491" i="1"/>
  <c r="D490" i="1"/>
  <c r="C490" i="1"/>
  <c r="C489" i="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D411" i="1"/>
  <c r="C411" i="1"/>
  <c r="D406" i="1"/>
  <c r="C406" i="1"/>
  <c r="D405" i="1"/>
  <c r="C405" i="1"/>
  <c r="D404" i="1"/>
  <c r="C404" i="1"/>
  <c r="D401" i="1"/>
  <c r="H401" i="1" s="1"/>
  <c r="C401" i="1"/>
  <c r="D400" i="1"/>
  <c r="C400" i="1"/>
  <c r="D399" i="1"/>
  <c r="C399" i="1"/>
  <c r="G399" i="1" s="1"/>
  <c r="D398" i="1"/>
  <c r="C398" i="1"/>
  <c r="G398" i="1" s="1"/>
  <c r="D397" i="1"/>
  <c r="C397" i="1"/>
  <c r="G397" i="1" s="1"/>
  <c r="H396" i="1"/>
  <c r="D396" i="1"/>
  <c r="C396" i="1"/>
  <c r="G396" i="1" s="1"/>
  <c r="D395" i="1"/>
  <c r="C395" i="1"/>
  <c r="G395" i="1" s="1"/>
  <c r="D394" i="1"/>
  <c r="C394" i="1"/>
  <c r="G394" i="1" s="1"/>
  <c r="D393" i="1"/>
  <c r="H393" i="1" s="1"/>
  <c r="C393" i="1"/>
  <c r="D392" i="1"/>
  <c r="C392" i="1"/>
  <c r="D391" i="1"/>
  <c r="C391" i="1"/>
  <c r="G391" i="1" s="1"/>
  <c r="D390" i="1"/>
  <c r="C390" i="1"/>
  <c r="G390" i="1" s="1"/>
  <c r="D389" i="1"/>
  <c r="C389" i="1"/>
  <c r="G389" i="1" s="1"/>
  <c r="H388" i="1"/>
  <c r="D388" i="1"/>
  <c r="C388" i="1"/>
  <c r="G388" i="1" s="1"/>
  <c r="D387" i="1"/>
  <c r="C387" i="1"/>
  <c r="G387" i="1" s="1"/>
  <c r="D386" i="1"/>
  <c r="C386" i="1"/>
  <c r="G386" i="1" s="1"/>
  <c r="D385" i="1"/>
  <c r="H385" i="1" s="1"/>
  <c r="C385" i="1"/>
  <c r="D384" i="1"/>
  <c r="C384" i="1"/>
  <c r="D383" i="1"/>
  <c r="C383" i="1"/>
  <c r="G383" i="1" s="1"/>
  <c r="D382" i="1"/>
  <c r="C382" i="1"/>
  <c r="G382" i="1" s="1"/>
  <c r="D381" i="1"/>
  <c r="C381" i="1"/>
  <c r="G381" i="1" s="1"/>
  <c r="H380" i="1"/>
  <c r="D380" i="1"/>
  <c r="C380" i="1"/>
  <c r="G380" i="1" s="1"/>
  <c r="D379" i="1"/>
  <c r="C379" i="1"/>
  <c r="D378" i="1"/>
  <c r="C378" i="1"/>
  <c r="D377" i="1"/>
  <c r="H377" i="1" s="1"/>
  <c r="C377" i="1"/>
  <c r="D376" i="1"/>
  <c r="C376" i="1"/>
  <c r="D375" i="1"/>
  <c r="C375" i="1"/>
  <c r="G375" i="1" s="1"/>
  <c r="D374" i="1"/>
  <c r="C374" i="1"/>
  <c r="G374" i="1" s="1"/>
  <c r="D373" i="1"/>
  <c r="C373" i="1"/>
  <c r="G373" i="1" s="1"/>
  <c r="H372" i="1"/>
  <c r="D372" i="1"/>
  <c r="C372" i="1"/>
  <c r="G372" i="1" s="1"/>
  <c r="D371" i="1"/>
  <c r="C371" i="1"/>
  <c r="D370" i="1"/>
  <c r="C370" i="1"/>
  <c r="G370" i="1" s="1"/>
  <c r="D369" i="1"/>
  <c r="C369" i="1"/>
  <c r="D368" i="1"/>
  <c r="C368" i="1"/>
  <c r="G368" i="1" s="1"/>
  <c r="D367" i="1"/>
  <c r="C367" i="1"/>
  <c r="D366" i="1"/>
  <c r="C366" i="1"/>
  <c r="G366" i="1" s="1"/>
  <c r="D365" i="1"/>
  <c r="C365" i="1"/>
  <c r="D364" i="1"/>
  <c r="C364" i="1"/>
  <c r="D363" i="1"/>
  <c r="C363" i="1"/>
  <c r="G363" i="1" s="1"/>
  <c r="D362" i="1"/>
  <c r="C362" i="1"/>
  <c r="G362" i="1" s="1"/>
  <c r="D361" i="1"/>
  <c r="H361" i="1" s="1"/>
  <c r="C361" i="1"/>
  <c r="D360" i="1"/>
  <c r="C360" i="1"/>
  <c r="D359" i="1"/>
  <c r="C359" i="1"/>
  <c r="G359" i="1" s="1"/>
  <c r="C358" i="1"/>
  <c r="H357" i="1"/>
  <c r="D357" i="1"/>
  <c r="C357" i="1"/>
  <c r="G357" i="1" s="1"/>
  <c r="H356" i="1"/>
  <c r="D356" i="1"/>
  <c r="C356" i="1"/>
  <c r="G356" i="1" s="1"/>
  <c r="H355" i="1"/>
  <c r="D355" i="1"/>
  <c r="C355" i="1"/>
  <c r="G355" i="1" s="1"/>
  <c r="D354" i="1"/>
  <c r="H354" i="1" s="1"/>
  <c r="C354" i="1"/>
  <c r="D353" i="1"/>
  <c r="C353" i="1"/>
  <c r="D352" i="1"/>
  <c r="C352" i="1"/>
  <c r="D351" i="1"/>
  <c r="C351" i="1"/>
  <c r="D350" i="1"/>
  <c r="C350" i="1"/>
  <c r="D349" i="1"/>
  <c r="C349" i="1"/>
  <c r="D348" i="1"/>
  <c r="C348"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D314" i="1"/>
  <c r="C314" i="1"/>
  <c r="D313" i="1"/>
  <c r="C313" i="1"/>
  <c r="G313" i="1" s="1"/>
  <c r="D312" i="1"/>
  <c r="C312" i="1"/>
  <c r="D311" i="1"/>
  <c r="C311" i="1"/>
  <c r="D310" i="1"/>
  <c r="C310" i="1"/>
  <c r="G310" i="1" s="1"/>
  <c r="G309" i="1"/>
  <c r="D309" i="1"/>
  <c r="H309" i="1" s="1"/>
  <c r="C309" i="1"/>
  <c r="D308" i="1"/>
  <c r="C308" i="1"/>
  <c r="D307" i="1"/>
  <c r="H307" i="1" s="1"/>
  <c r="C307" i="1"/>
  <c r="D305" i="1"/>
  <c r="C305" i="1"/>
  <c r="D304" i="1"/>
  <c r="H304" i="1" s="1"/>
  <c r="C304" i="1"/>
  <c r="D303" i="1"/>
  <c r="C303" i="1"/>
  <c r="D302" i="1"/>
  <c r="C302" i="1"/>
  <c r="G302" i="1" s="1"/>
  <c r="D301" i="1"/>
  <c r="H301" i="1" s="1"/>
  <c r="C301" i="1"/>
  <c r="D300" i="1"/>
  <c r="C300" i="1"/>
  <c r="D299" i="1"/>
  <c r="C299" i="1"/>
  <c r="G299" i="1" s="1"/>
  <c r="G298" i="1"/>
  <c r="D298" i="1"/>
  <c r="H298" i="1" s="1"/>
  <c r="C298" i="1"/>
  <c r="D297" i="1"/>
  <c r="C297" i="1"/>
  <c r="D296" i="1"/>
  <c r="H296" i="1" s="1"/>
  <c r="C296" i="1"/>
  <c r="D295" i="1"/>
  <c r="C295" i="1"/>
  <c r="D294" i="1"/>
  <c r="D292" i="1"/>
  <c r="C292" i="1"/>
  <c r="D291" i="1"/>
  <c r="H291" i="1" s="1"/>
  <c r="C291" i="1"/>
  <c r="D290" i="1"/>
  <c r="C290" i="1"/>
  <c r="D289" i="1"/>
  <c r="H289" i="1" s="1"/>
  <c r="C289" i="1"/>
  <c r="D288" i="1"/>
  <c r="C288" i="1"/>
  <c r="D284" i="1"/>
  <c r="C284" i="1"/>
  <c r="G284" i="1" s="1"/>
  <c r="G283" i="1"/>
  <c r="D283" i="1"/>
  <c r="H283" i="1" s="1"/>
  <c r="C283" i="1"/>
  <c r="D282" i="1"/>
  <c r="C282" i="1"/>
  <c r="D281" i="1"/>
  <c r="H281" i="1" s="1"/>
  <c r="C281" i="1"/>
  <c r="D280" i="1"/>
  <c r="C280" i="1"/>
  <c r="D279" i="1"/>
  <c r="C279" i="1"/>
  <c r="G279" i="1" s="1"/>
  <c r="D278" i="1"/>
  <c r="H278" i="1" s="1"/>
  <c r="C278" i="1"/>
  <c r="D277" i="1"/>
  <c r="C277" i="1"/>
  <c r="D276" i="1"/>
  <c r="C276" i="1"/>
  <c r="G276" i="1" s="1"/>
  <c r="G275" i="1"/>
  <c r="D275" i="1"/>
  <c r="H275" i="1" s="1"/>
  <c r="C275" i="1"/>
  <c r="D274" i="1"/>
  <c r="C274" i="1"/>
  <c r="D273" i="1"/>
  <c r="H273" i="1" s="1"/>
  <c r="C273" i="1"/>
  <c r="D272" i="1"/>
  <c r="C272" i="1"/>
  <c r="D271" i="1"/>
  <c r="C271" i="1"/>
  <c r="G271" i="1" s="1"/>
  <c r="D270" i="1"/>
  <c r="H270" i="1" s="1"/>
  <c r="C270" i="1"/>
  <c r="D269" i="1"/>
  <c r="C269" i="1"/>
  <c r="D268" i="1"/>
  <c r="C268" i="1"/>
  <c r="G268" i="1" s="1"/>
  <c r="G267" i="1"/>
  <c r="D267" i="1"/>
  <c r="H267" i="1" s="1"/>
  <c r="C267" i="1"/>
  <c r="D266" i="1"/>
  <c r="C266" i="1"/>
  <c r="D265" i="1"/>
  <c r="H265" i="1" s="1"/>
  <c r="C265" i="1"/>
  <c r="D264" i="1"/>
  <c r="C264" i="1"/>
  <c r="D263" i="1"/>
  <c r="C263" i="1"/>
  <c r="D262" i="1"/>
  <c r="H262" i="1" s="1"/>
  <c r="C262" i="1"/>
  <c r="D261" i="1"/>
  <c r="C261" i="1"/>
  <c r="D260" i="1"/>
  <c r="H260" i="1" s="1"/>
  <c r="C260" i="1"/>
  <c r="D259" i="1"/>
  <c r="D258" i="1"/>
  <c r="C258" i="1"/>
  <c r="D257" i="1"/>
  <c r="C257" i="1"/>
  <c r="G257" i="1" s="1"/>
  <c r="G256" i="1"/>
  <c r="D256" i="1"/>
  <c r="H256" i="1" s="1"/>
  <c r="C256" i="1"/>
  <c r="D255" i="1"/>
  <c r="C255" i="1"/>
  <c r="D254" i="1"/>
  <c r="H254" i="1" s="1"/>
  <c r="C254" i="1"/>
  <c r="D253" i="1"/>
  <c r="C253" i="1"/>
  <c r="D252" i="1"/>
  <c r="C252" i="1"/>
  <c r="D251" i="1"/>
  <c r="H251" i="1" s="1"/>
  <c r="C251" i="1"/>
  <c r="D250" i="1"/>
  <c r="C250" i="1"/>
  <c r="G249" i="1"/>
  <c r="D249" i="1"/>
  <c r="H249" i="1" s="1"/>
  <c r="C249" i="1"/>
  <c r="D247" i="1"/>
  <c r="C247" i="1"/>
  <c r="D246" i="1"/>
  <c r="H246" i="1" s="1"/>
  <c r="C246" i="1"/>
  <c r="D245" i="1"/>
  <c r="C245" i="1"/>
  <c r="D244" i="1"/>
  <c r="H244" i="1" s="1"/>
  <c r="C244" i="1"/>
  <c r="D243" i="1"/>
  <c r="C243" i="1"/>
  <c r="D242" i="1"/>
  <c r="C242" i="1"/>
  <c r="G242" i="1" s="1"/>
  <c r="D241" i="1"/>
  <c r="H241" i="1" s="1"/>
  <c r="C241" i="1"/>
  <c r="D240" i="1"/>
  <c r="C240" i="1"/>
  <c r="D239" i="1"/>
  <c r="H239" i="1" s="1"/>
  <c r="C239" i="1"/>
  <c r="D238" i="1"/>
  <c r="C238" i="1"/>
  <c r="G238" i="1" s="1"/>
  <c r="D237" i="1"/>
  <c r="H237" i="1" s="1"/>
  <c r="C237" i="1"/>
  <c r="D236" i="1"/>
  <c r="C236" i="1"/>
  <c r="D235" i="1"/>
  <c r="H235" i="1" s="1"/>
  <c r="C235" i="1"/>
  <c r="D234" i="1"/>
  <c r="C234" i="1"/>
  <c r="D233" i="1"/>
  <c r="C233" i="1"/>
  <c r="D232" i="1"/>
  <c r="H232" i="1" s="1"/>
  <c r="C232" i="1"/>
  <c r="D231" i="1"/>
  <c r="C231" i="1"/>
  <c r="G230" i="1"/>
  <c r="D230" i="1"/>
  <c r="H230" i="1" s="1"/>
  <c r="C230" i="1"/>
  <c r="D229" i="1"/>
  <c r="C229" i="1"/>
  <c r="D228" i="1"/>
  <c r="H228" i="1" s="1"/>
  <c r="C228" i="1"/>
  <c r="D227" i="1"/>
  <c r="C227" i="1"/>
  <c r="D226" i="1"/>
  <c r="C226" i="1"/>
  <c r="G226" i="1" s="1"/>
  <c r="D225" i="1"/>
  <c r="H225" i="1" s="1"/>
  <c r="C225" i="1"/>
  <c r="D224" i="1"/>
  <c r="C224" i="1"/>
  <c r="D223" i="1"/>
  <c r="H223" i="1" s="1"/>
  <c r="C223" i="1"/>
  <c r="D222" i="1"/>
  <c r="C222" i="1"/>
  <c r="G222" i="1" s="1"/>
  <c r="D221" i="1"/>
  <c r="H221" i="1" s="1"/>
  <c r="C221" i="1"/>
  <c r="D219" i="1"/>
  <c r="C219" i="1"/>
  <c r="D218" i="1"/>
  <c r="H218" i="1" s="1"/>
  <c r="C218" i="1"/>
  <c r="D217" i="1"/>
  <c r="C217" i="1"/>
  <c r="D216" i="1"/>
  <c r="H216" i="1" s="1"/>
  <c r="C216" i="1"/>
  <c r="D215" i="1"/>
  <c r="C215" i="1"/>
  <c r="D214" i="1"/>
  <c r="C214" i="1"/>
  <c r="D213" i="1"/>
  <c r="H213" i="1" s="1"/>
  <c r="C213" i="1"/>
  <c r="D212" i="1"/>
  <c r="C212" i="1"/>
  <c r="D211" i="1"/>
  <c r="D210" i="1"/>
  <c r="H210" i="1" s="1"/>
  <c r="C210" i="1"/>
  <c r="D209" i="1"/>
  <c r="C209" i="1"/>
  <c r="D208" i="1"/>
  <c r="C208" i="1"/>
  <c r="G208" i="1" s="1"/>
  <c r="D207" i="1"/>
  <c r="H207" i="1" s="1"/>
  <c r="C207" i="1"/>
  <c r="D206" i="1"/>
  <c r="C206" i="1"/>
  <c r="D205" i="1"/>
  <c r="H205" i="1" s="1"/>
  <c r="C205" i="1"/>
  <c r="D204" i="1"/>
  <c r="C204" i="1"/>
  <c r="G204" i="1" s="1"/>
  <c r="D203" i="1"/>
  <c r="H203" i="1" s="1"/>
  <c r="C203" i="1"/>
  <c r="D202" i="1"/>
  <c r="C202" i="1"/>
  <c r="D201" i="1"/>
  <c r="H201" i="1" s="1"/>
  <c r="C201" i="1"/>
  <c r="D200" i="1"/>
  <c r="C200" i="1"/>
  <c r="D199" i="1"/>
  <c r="C199" i="1"/>
  <c r="D198" i="1"/>
  <c r="H198" i="1" s="1"/>
  <c r="C198" i="1"/>
  <c r="D197" i="1"/>
  <c r="C197" i="1"/>
  <c r="G196" i="1"/>
  <c r="D196" i="1"/>
  <c r="H196" i="1" s="1"/>
  <c r="C196" i="1"/>
  <c r="D195" i="1"/>
  <c r="C195" i="1"/>
  <c r="D194" i="1"/>
  <c r="H194" i="1" s="1"/>
  <c r="C194" i="1"/>
  <c r="D193" i="1"/>
  <c r="C193" i="1"/>
  <c r="D191" i="1"/>
  <c r="H191" i="1" s="1"/>
  <c r="C191" i="1"/>
  <c r="D190" i="1"/>
  <c r="C190" i="1"/>
  <c r="D189" i="1"/>
  <c r="H189" i="1" s="1"/>
  <c r="C189" i="1"/>
  <c r="D188" i="1"/>
  <c r="C188" i="1"/>
  <c r="D187" i="1"/>
  <c r="H187" i="1" s="1"/>
  <c r="C187" i="1"/>
  <c r="D186" i="1"/>
  <c r="H186" i="1" s="1"/>
  <c r="C186" i="1"/>
  <c r="D185" i="1"/>
  <c r="C185" i="1"/>
  <c r="G185" i="1" s="1"/>
  <c r="D184" i="1"/>
  <c r="H184" i="1" s="1"/>
  <c r="C184" i="1"/>
  <c r="D183" i="1"/>
  <c r="C183" i="1"/>
  <c r="D182" i="1"/>
  <c r="H182" i="1" s="1"/>
  <c r="C182" i="1"/>
  <c r="D181" i="1"/>
  <c r="C181" i="1"/>
  <c r="D180" i="1"/>
  <c r="H180" i="1" s="1"/>
  <c r="C180" i="1"/>
  <c r="D179" i="1"/>
  <c r="C179" i="1"/>
  <c r="D178" i="1"/>
  <c r="H178" i="1" s="1"/>
  <c r="C178" i="1"/>
  <c r="D177" i="1"/>
  <c r="C177" i="1"/>
  <c r="D176" i="1"/>
  <c r="H176" i="1" s="1"/>
  <c r="C176" i="1"/>
  <c r="D175" i="1"/>
  <c r="C175" i="1"/>
  <c r="D174" i="1"/>
  <c r="H174" i="1" s="1"/>
  <c r="C174" i="1"/>
  <c r="D173" i="1"/>
  <c r="C173" i="1"/>
  <c r="D172" i="1"/>
  <c r="H172" i="1" s="1"/>
  <c r="C172" i="1"/>
  <c r="D171" i="1"/>
  <c r="C171" i="1"/>
  <c r="D170" i="1"/>
  <c r="H170" i="1" s="1"/>
  <c r="C170" i="1"/>
  <c r="D169" i="1"/>
  <c r="C169" i="1"/>
  <c r="D168" i="1"/>
  <c r="H168" i="1" s="1"/>
  <c r="C168" i="1"/>
  <c r="D167" i="1"/>
  <c r="C167" i="1"/>
  <c r="D166" i="1"/>
  <c r="H166" i="1" s="1"/>
  <c r="C166" i="1"/>
  <c r="C165" i="1"/>
  <c r="D164" i="1"/>
  <c r="H164" i="1" s="1"/>
  <c r="C164" i="1"/>
  <c r="D163" i="1"/>
  <c r="H163" i="1" s="1"/>
  <c r="C163" i="1"/>
  <c r="D162" i="1"/>
  <c r="H162" i="1" s="1"/>
  <c r="C162" i="1"/>
  <c r="D161" i="1"/>
  <c r="H161" i="1" s="1"/>
  <c r="C161" i="1"/>
  <c r="D160" i="1"/>
  <c r="H160" i="1" s="1"/>
  <c r="C160" i="1"/>
  <c r="C159" i="1"/>
  <c r="D158" i="1"/>
  <c r="C158" i="1"/>
  <c r="D157" i="1"/>
  <c r="H157" i="1" s="1"/>
  <c r="C157" i="1"/>
  <c r="D156" i="1"/>
  <c r="C156" i="1"/>
  <c r="D155" i="1"/>
  <c r="H155" i="1" s="1"/>
  <c r="C155" i="1"/>
  <c r="D154" i="1"/>
  <c r="C154" i="1"/>
  <c r="G153" i="1"/>
  <c r="D153" i="1"/>
  <c r="H153" i="1" s="1"/>
  <c r="C153" i="1"/>
  <c r="D152" i="1"/>
  <c r="H152" i="1" s="1"/>
  <c r="C152" i="1"/>
  <c r="D151" i="1"/>
  <c r="H151" i="1" s="1"/>
  <c r="C151" i="1"/>
  <c r="D150" i="1"/>
  <c r="H150" i="1" s="1"/>
  <c r="C150" i="1"/>
  <c r="D149" i="1"/>
  <c r="H149" i="1" s="1"/>
  <c r="C149" i="1"/>
  <c r="C148" i="1"/>
  <c r="D146" i="1"/>
  <c r="H146" i="1" s="1"/>
  <c r="C146" i="1"/>
  <c r="D145" i="1"/>
  <c r="C145" i="1"/>
  <c r="D144" i="1"/>
  <c r="H144" i="1" s="1"/>
  <c r="C144" i="1"/>
  <c r="D143" i="1"/>
  <c r="C143" i="1"/>
  <c r="G142" i="1"/>
  <c r="D142" i="1"/>
  <c r="H142" i="1" s="1"/>
  <c r="C142" i="1"/>
  <c r="D141" i="1"/>
  <c r="H141" i="1" s="1"/>
  <c r="C141" i="1"/>
  <c r="D140" i="1"/>
  <c r="H140" i="1" s="1"/>
  <c r="C140" i="1"/>
  <c r="D139" i="1"/>
  <c r="H139" i="1" s="1"/>
  <c r="C139" i="1"/>
  <c r="D138" i="1"/>
  <c r="C138" i="1"/>
  <c r="G138" i="1" s="1"/>
  <c r="D137" i="1"/>
  <c r="H137" i="1" s="1"/>
  <c r="C137" i="1"/>
  <c r="D136" i="1"/>
  <c r="C136" i="1"/>
  <c r="D135" i="1"/>
  <c r="H135" i="1" s="1"/>
  <c r="C135" i="1"/>
  <c r="D134" i="1"/>
  <c r="C134" i="1"/>
  <c r="G134" i="1" s="1"/>
  <c r="D133" i="1"/>
  <c r="H133" i="1" s="1"/>
  <c r="C133" i="1"/>
  <c r="D132" i="1"/>
  <c r="C132" i="1"/>
  <c r="D131" i="1"/>
  <c r="H131" i="1" s="1"/>
  <c r="C131" i="1"/>
  <c r="D130" i="1"/>
  <c r="C130" i="1"/>
  <c r="D128" i="1"/>
  <c r="H128" i="1" s="1"/>
  <c r="C128" i="1"/>
  <c r="D127" i="1"/>
  <c r="H127" i="1" s="1"/>
  <c r="C127" i="1"/>
  <c r="D126" i="1"/>
  <c r="C126" i="1"/>
  <c r="D125" i="1"/>
  <c r="H125" i="1" s="1"/>
  <c r="C125" i="1"/>
  <c r="D124" i="1"/>
  <c r="C124" i="1"/>
  <c r="D123" i="1"/>
  <c r="H123" i="1" s="1"/>
  <c r="C123" i="1"/>
  <c r="D122" i="1"/>
  <c r="C122" i="1"/>
  <c r="D121" i="1"/>
  <c r="H121" i="1" s="1"/>
  <c r="C121" i="1"/>
  <c r="C120" i="1"/>
  <c r="D119" i="1"/>
  <c r="H119" i="1" s="1"/>
  <c r="C119" i="1"/>
  <c r="D118" i="1"/>
  <c r="C118" i="1"/>
  <c r="D117" i="1"/>
  <c r="H117" i="1" s="1"/>
  <c r="C117" i="1"/>
  <c r="D116" i="1"/>
  <c r="C116" i="1"/>
  <c r="G115" i="1"/>
  <c r="D115" i="1"/>
  <c r="C115" i="1"/>
  <c r="D114" i="1"/>
  <c r="C114" i="1"/>
  <c r="D113" i="1"/>
  <c r="H113" i="1" s="1"/>
  <c r="C113" i="1"/>
  <c r="D112" i="1"/>
  <c r="C112" i="1"/>
  <c r="D111" i="1"/>
  <c r="C111" i="1"/>
  <c r="G111" i="1" s="1"/>
  <c r="D110" i="1"/>
  <c r="H110" i="1" s="1"/>
  <c r="C110" i="1"/>
  <c r="D109" i="1"/>
  <c r="C109" i="1"/>
  <c r="D108" i="1"/>
  <c r="H108" i="1" s="1"/>
  <c r="C108" i="1"/>
  <c r="D107" i="1"/>
  <c r="H107" i="1" s="1"/>
  <c r="C107" i="1"/>
  <c r="D106" i="1"/>
  <c r="C106" i="1"/>
  <c r="D105" i="1"/>
  <c r="H105" i="1" s="1"/>
  <c r="C105" i="1"/>
  <c r="D104" i="1"/>
  <c r="H104" i="1" s="1"/>
  <c r="C104" i="1"/>
  <c r="G103" i="1"/>
  <c r="D103" i="1"/>
  <c r="H103" i="1" s="1"/>
  <c r="C103" i="1"/>
  <c r="C102" i="1"/>
  <c r="D101" i="1"/>
  <c r="H101" i="1" s="1"/>
  <c r="C101" i="1"/>
  <c r="D100" i="1"/>
  <c r="H100" i="1" s="1"/>
  <c r="C100" i="1"/>
  <c r="G99" i="1"/>
  <c r="D99" i="1"/>
  <c r="H99" i="1" s="1"/>
  <c r="C99" i="1"/>
  <c r="D98" i="1"/>
  <c r="C98" i="1"/>
  <c r="D97" i="1"/>
  <c r="H97" i="1" s="1"/>
  <c r="C97" i="1"/>
  <c r="D96" i="1"/>
  <c r="C96" i="1"/>
  <c r="G95" i="1"/>
  <c r="D95" i="1"/>
  <c r="C95" i="1"/>
  <c r="D94" i="1"/>
  <c r="H94" i="1" s="1"/>
  <c r="C94" i="1"/>
  <c r="D93" i="1"/>
  <c r="H93" i="1" s="1"/>
  <c r="C93" i="1"/>
  <c r="D92" i="1"/>
  <c r="H92" i="1" s="1"/>
  <c r="C92" i="1"/>
  <c r="D91" i="1"/>
  <c r="C91" i="1"/>
  <c r="G91" i="1" s="1"/>
  <c r="D90" i="1"/>
  <c r="H90" i="1" s="1"/>
  <c r="C90" i="1"/>
  <c r="D89" i="1"/>
  <c r="C89" i="1"/>
  <c r="D88" i="1"/>
  <c r="H88" i="1" s="1"/>
  <c r="C88" i="1"/>
  <c r="D87" i="1"/>
  <c r="C87" i="1"/>
  <c r="G87" i="1" s="1"/>
  <c r="D86" i="1"/>
  <c r="H86" i="1" s="1"/>
  <c r="C86" i="1"/>
  <c r="D85" i="1"/>
  <c r="C85" i="1"/>
  <c r="D84" i="1"/>
  <c r="H84" i="1" s="1"/>
  <c r="C84" i="1"/>
  <c r="D83" i="1"/>
  <c r="H83" i="1" s="1"/>
  <c r="C83" i="1"/>
  <c r="D82" i="1"/>
  <c r="C82" i="1"/>
  <c r="D81" i="1"/>
  <c r="H81" i="1" s="1"/>
  <c r="C81" i="1"/>
  <c r="D80" i="1"/>
  <c r="C80" i="1"/>
  <c r="C79" i="1"/>
  <c r="D77" i="1"/>
  <c r="H77" i="1" s="1"/>
  <c r="C77" i="1"/>
  <c r="D76" i="1"/>
  <c r="H76" i="1" s="1"/>
  <c r="C76" i="1"/>
  <c r="D75" i="1"/>
  <c r="C75" i="1"/>
  <c r="D74" i="1"/>
  <c r="H74" i="1" s="1"/>
  <c r="C74" i="1"/>
  <c r="D73" i="1"/>
  <c r="C73" i="1"/>
  <c r="D72" i="1"/>
  <c r="H72" i="1" s="1"/>
  <c r="C72" i="1"/>
  <c r="D71" i="1"/>
  <c r="C71" i="1"/>
  <c r="D70" i="1"/>
  <c r="H70" i="1" s="1"/>
  <c r="C70" i="1"/>
  <c r="D69" i="1"/>
  <c r="C69" i="1"/>
  <c r="G68" i="1"/>
  <c r="D68" i="1"/>
  <c r="H68" i="1" s="1"/>
  <c r="C68" i="1"/>
  <c r="D67" i="1"/>
  <c r="C67" i="1"/>
  <c r="D66" i="1"/>
  <c r="H66" i="1" s="1"/>
  <c r="C66" i="1"/>
  <c r="D65" i="1"/>
  <c r="C65" i="1"/>
  <c r="D64" i="1"/>
  <c r="H64" i="1" s="1"/>
  <c r="C64" i="1"/>
  <c r="D63" i="1"/>
  <c r="C63" i="1"/>
  <c r="D62" i="1"/>
  <c r="H62" i="1" s="1"/>
  <c r="C62" i="1"/>
  <c r="D61" i="1"/>
  <c r="C61" i="1"/>
  <c r="D60" i="1"/>
  <c r="C60" i="1"/>
  <c r="G60" i="1" s="1"/>
  <c r="D59" i="1"/>
  <c r="H59" i="1" s="1"/>
  <c r="C59" i="1"/>
  <c r="D58" i="1"/>
  <c r="C58" i="1"/>
  <c r="D57" i="1"/>
  <c r="H57" i="1" s="1"/>
  <c r="C57" i="1"/>
  <c r="D56" i="1"/>
  <c r="H56" i="1" s="1"/>
  <c r="C56" i="1"/>
  <c r="D55" i="1"/>
  <c r="H55" i="1" s="1"/>
  <c r="C55" i="1"/>
  <c r="D54" i="1"/>
  <c r="H54" i="1" s="1"/>
  <c r="C54" i="1"/>
  <c r="D53" i="1"/>
  <c r="H53" i="1" s="1"/>
  <c r="C53" i="1"/>
  <c r="G52" i="1"/>
  <c r="D52" i="1"/>
  <c r="H52" i="1" s="1"/>
  <c r="C52" i="1"/>
  <c r="D51" i="1"/>
  <c r="C51" i="1"/>
  <c r="D50" i="1"/>
  <c r="H50" i="1" s="1"/>
  <c r="C50" i="1"/>
  <c r="D49" i="1"/>
  <c r="C49" i="1"/>
  <c r="G48" i="1"/>
  <c r="D48" i="1"/>
  <c r="H48" i="1" s="1"/>
  <c r="C48" i="1"/>
  <c r="D47" i="1"/>
  <c r="H47" i="1" s="1"/>
  <c r="C47" i="1"/>
  <c r="D45" i="1"/>
  <c r="C45" i="1"/>
  <c r="G44" i="1"/>
  <c r="D44" i="1"/>
  <c r="H44" i="1" s="1"/>
  <c r="C44" i="1"/>
  <c r="D43" i="1"/>
  <c r="H43" i="1" s="1"/>
  <c r="C43" i="1"/>
  <c r="D42" i="1"/>
  <c r="C42" i="1"/>
  <c r="D41" i="1"/>
  <c r="H41" i="1" s="1"/>
  <c r="C41" i="1"/>
  <c r="D40" i="1"/>
  <c r="C40" i="1"/>
  <c r="G40" i="1" s="1"/>
  <c r="D39" i="1"/>
  <c r="H39" i="1" s="1"/>
  <c r="C39" i="1"/>
  <c r="D38" i="1"/>
  <c r="C38" i="1"/>
  <c r="D37" i="1"/>
  <c r="H37" i="1" s="1"/>
  <c r="C37" i="1"/>
  <c r="D36" i="1"/>
  <c r="H36" i="1" s="1"/>
  <c r="C36" i="1"/>
  <c r="G36" i="1" s="1"/>
  <c r="D35" i="1"/>
  <c r="C35" i="1"/>
  <c r="D34" i="1"/>
  <c r="H34" i="1" s="1"/>
  <c r="C34" i="1"/>
  <c r="D33" i="1"/>
  <c r="C33" i="1"/>
  <c r="G32" i="1"/>
  <c r="D32" i="1"/>
  <c r="H32" i="1" s="1"/>
  <c r="C32" i="1"/>
  <c r="D31" i="1"/>
  <c r="C31" i="1"/>
  <c r="D30" i="1"/>
  <c r="H30" i="1" s="1"/>
  <c r="C30" i="1"/>
  <c r="D29" i="1"/>
  <c r="C29"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38" i="1" l="1"/>
  <c r="E286" i="9"/>
  <c r="B286" i="9" s="1"/>
  <c r="E293" i="9"/>
  <c r="B293" i="9" s="1"/>
  <c r="H993" i="1"/>
  <c r="C412" i="1"/>
  <c r="H412" i="1" s="1"/>
  <c r="E302" i="9"/>
  <c r="H303" i="1"/>
  <c r="G303" i="1"/>
  <c r="H349" i="1"/>
  <c r="G349" i="1"/>
  <c r="H353" i="1"/>
  <c r="G353" i="1"/>
  <c r="H461" i="1"/>
  <c r="G461" i="1"/>
  <c r="H624" i="1"/>
  <c r="G624" i="1"/>
  <c r="H626" i="1"/>
  <c r="G626" i="1"/>
  <c r="H653" i="1"/>
  <c r="G653" i="1"/>
  <c r="H663" i="1"/>
  <c r="G663" i="1"/>
  <c r="H737" i="1"/>
  <c r="G737" i="1"/>
  <c r="H745" i="1"/>
  <c r="G745" i="1"/>
  <c r="H753" i="1"/>
  <c r="G753" i="1"/>
  <c r="H759" i="1"/>
  <c r="G759" i="1"/>
  <c r="H767" i="1"/>
  <c r="G767" i="1"/>
  <c r="H777" i="1"/>
  <c r="G777" i="1"/>
  <c r="H900" i="1"/>
  <c r="G900" i="1"/>
  <c r="H902" i="1"/>
  <c r="G902" i="1"/>
  <c r="H906" i="1"/>
  <c r="G906" i="1"/>
  <c r="H910" i="1"/>
  <c r="G910" i="1"/>
  <c r="H914" i="1"/>
  <c r="G914" i="1"/>
  <c r="H918" i="1"/>
  <c r="G918" i="1"/>
  <c r="H922" i="1"/>
  <c r="G922" i="1"/>
  <c r="H926" i="1"/>
  <c r="G926" i="1"/>
  <c r="H930" i="1"/>
  <c r="G930" i="1"/>
  <c r="G1019" i="1"/>
  <c r="H1019" i="1"/>
  <c r="G1039" i="1"/>
  <c r="H1039"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71" i="1"/>
  <c r="G1171" i="1"/>
  <c r="H1179" i="1"/>
  <c r="G1179" i="1"/>
  <c r="G1190" i="1"/>
  <c r="H1190" i="1"/>
  <c r="G1198" i="1"/>
  <c r="H1198" i="1"/>
  <c r="G1206" i="1"/>
  <c r="H1206" i="1"/>
  <c r="G1220" i="1"/>
  <c r="H1220" i="1"/>
  <c r="G1387" i="1"/>
  <c r="H1387" i="1"/>
  <c r="G1395" i="1"/>
  <c r="H1395" i="1"/>
  <c r="G1403" i="1"/>
  <c r="H1403" i="1"/>
  <c r="G1426" i="1"/>
  <c r="H1426" i="1"/>
  <c r="H234" i="1"/>
  <c r="G234" i="1"/>
  <c r="H272" i="1"/>
  <c r="G272" i="1"/>
  <c r="H351" i="1"/>
  <c r="G351" i="1"/>
  <c r="H455" i="1"/>
  <c r="G455" i="1"/>
  <c r="H457" i="1"/>
  <c r="G457" i="1"/>
  <c r="H459" i="1"/>
  <c r="G459" i="1"/>
  <c r="H465" i="1"/>
  <c r="G465" i="1"/>
  <c r="H620" i="1"/>
  <c r="G620" i="1"/>
  <c r="H632" i="1"/>
  <c r="G632" i="1"/>
  <c r="H655" i="1"/>
  <c r="G655" i="1"/>
  <c r="H659" i="1"/>
  <c r="G659" i="1"/>
  <c r="H665" i="1"/>
  <c r="G665" i="1"/>
  <c r="H739" i="1"/>
  <c r="G739" i="1"/>
  <c r="H747" i="1"/>
  <c r="G747" i="1"/>
  <c r="H751" i="1"/>
  <c r="G751" i="1"/>
  <c r="H757" i="1"/>
  <c r="G757" i="1"/>
  <c r="H763" i="1"/>
  <c r="G763" i="1"/>
  <c r="H769" i="1"/>
  <c r="G769" i="1"/>
  <c r="H773" i="1"/>
  <c r="G773" i="1"/>
  <c r="H775" i="1"/>
  <c r="G775" i="1"/>
  <c r="H781" i="1"/>
  <c r="G781" i="1"/>
  <c r="H896" i="1"/>
  <c r="G896" i="1"/>
  <c r="H898" i="1"/>
  <c r="G898" i="1"/>
  <c r="H904" i="1"/>
  <c r="G904" i="1"/>
  <c r="H908" i="1"/>
  <c r="G908" i="1"/>
  <c r="H912" i="1"/>
  <c r="G912" i="1"/>
  <c r="H916" i="1"/>
  <c r="G916" i="1"/>
  <c r="H920" i="1"/>
  <c r="G920" i="1"/>
  <c r="H924" i="1"/>
  <c r="G924" i="1"/>
  <c r="H928" i="1"/>
  <c r="G928" i="1"/>
  <c r="H932" i="1"/>
  <c r="G932" i="1"/>
  <c r="H29" i="1"/>
  <c r="H31" i="1"/>
  <c r="H38" i="1"/>
  <c r="H40" i="1"/>
  <c r="H253" i="1"/>
  <c r="G253" i="1"/>
  <c r="H280" i="1"/>
  <c r="G280" i="1"/>
  <c r="H314" i="1"/>
  <c r="G314" i="1"/>
  <c r="G384" i="1"/>
  <c r="H384"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68" i="1"/>
  <c r="G468" i="1"/>
  <c r="H470" i="1"/>
  <c r="G470" i="1"/>
  <c r="H472" i="1"/>
  <c r="G472" i="1"/>
  <c r="H474" i="1"/>
  <c r="G474" i="1"/>
  <c r="H476" i="1"/>
  <c r="G476" i="1"/>
  <c r="H492" i="1"/>
  <c r="G492" i="1"/>
  <c r="H494" i="1"/>
  <c r="G494" i="1"/>
  <c r="H496" i="1"/>
  <c r="G496" i="1"/>
  <c r="H498" i="1"/>
  <c r="G498" i="1"/>
  <c r="H500" i="1"/>
  <c r="G50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671" i="1"/>
  <c r="G671" i="1"/>
  <c r="H673" i="1"/>
  <c r="G673" i="1"/>
  <c r="H675" i="1"/>
  <c r="G675" i="1"/>
  <c r="H677" i="1"/>
  <c r="G677" i="1"/>
  <c r="H679" i="1"/>
  <c r="G679" i="1"/>
  <c r="H681" i="1"/>
  <c r="G681" i="1"/>
  <c r="H28" i="1"/>
  <c r="H33" i="1"/>
  <c r="H35" i="1"/>
  <c r="H42" i="1"/>
  <c r="H61" i="1"/>
  <c r="H63" i="1"/>
  <c r="H65" i="1"/>
  <c r="H67" i="1"/>
  <c r="G76" i="1"/>
  <c r="G83" i="1"/>
  <c r="H85" i="1"/>
  <c r="H87" i="1"/>
  <c r="H112" i="1"/>
  <c r="H114" i="1"/>
  <c r="G119" i="1"/>
  <c r="G127" i="1"/>
  <c r="H130" i="1"/>
  <c r="H132" i="1"/>
  <c r="H134" i="1"/>
  <c r="H200" i="1"/>
  <c r="G200" i="1"/>
  <c r="H348" i="1"/>
  <c r="G348" i="1"/>
  <c r="H350" i="1"/>
  <c r="G350" i="1"/>
  <c r="H352" i="1"/>
  <c r="G352" i="1"/>
  <c r="G392" i="1"/>
  <c r="H392" i="1"/>
  <c r="H454" i="1"/>
  <c r="G454" i="1"/>
  <c r="H456" i="1"/>
  <c r="G456" i="1"/>
  <c r="H458" i="1"/>
  <c r="G458" i="1"/>
  <c r="H460" i="1"/>
  <c r="G460" i="1"/>
  <c r="H462" i="1"/>
  <c r="G462" i="1"/>
  <c r="H464" i="1"/>
  <c r="G464" i="1"/>
  <c r="H502" i="1"/>
  <c r="G502" i="1"/>
  <c r="H621" i="1"/>
  <c r="G621" i="1"/>
  <c r="H623" i="1"/>
  <c r="G623" i="1"/>
  <c r="H625" i="1"/>
  <c r="G625" i="1"/>
  <c r="H627" i="1"/>
  <c r="G627" i="1"/>
  <c r="H631" i="1"/>
  <c r="G631" i="1"/>
  <c r="H650" i="1"/>
  <c r="G650" i="1"/>
  <c r="H652" i="1"/>
  <c r="G652" i="1"/>
  <c r="H654" i="1"/>
  <c r="G654" i="1"/>
  <c r="H656" i="1"/>
  <c r="G656" i="1"/>
  <c r="H658" i="1"/>
  <c r="G658" i="1"/>
  <c r="H660" i="1"/>
  <c r="G660" i="1"/>
  <c r="H662" i="1"/>
  <c r="G662" i="1"/>
  <c r="H664" i="1"/>
  <c r="G664" i="1"/>
  <c r="H666" i="1"/>
  <c r="G666" i="1"/>
  <c r="H347" i="1"/>
  <c r="G347" i="1"/>
  <c r="G376" i="1"/>
  <c r="H376" i="1"/>
  <c r="H463" i="1"/>
  <c r="G463" i="1"/>
  <c r="H622" i="1"/>
  <c r="G622" i="1"/>
  <c r="H628" i="1"/>
  <c r="G628" i="1"/>
  <c r="H651" i="1"/>
  <c r="G651" i="1"/>
  <c r="H657" i="1"/>
  <c r="G657" i="1"/>
  <c r="H661" i="1"/>
  <c r="G661" i="1"/>
  <c r="H667" i="1"/>
  <c r="G667" i="1"/>
  <c r="H741" i="1"/>
  <c r="G741" i="1"/>
  <c r="H743" i="1"/>
  <c r="G743" i="1"/>
  <c r="H749" i="1"/>
  <c r="G749" i="1"/>
  <c r="H755" i="1"/>
  <c r="G755" i="1"/>
  <c r="H761" i="1"/>
  <c r="G761" i="1"/>
  <c r="H765" i="1"/>
  <c r="G765" i="1"/>
  <c r="H771" i="1"/>
  <c r="G771" i="1"/>
  <c r="H779" i="1"/>
  <c r="G779" i="1"/>
  <c r="H783" i="1"/>
  <c r="G783" i="1"/>
  <c r="G56" i="1"/>
  <c r="G107" i="1"/>
  <c r="H215" i="1"/>
  <c r="G215" i="1"/>
  <c r="H264" i="1"/>
  <c r="G264" i="1"/>
  <c r="H295" i="1"/>
  <c r="G295" i="1"/>
  <c r="G360" i="1"/>
  <c r="H360" i="1"/>
  <c r="G400" i="1"/>
  <c r="H400"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7" i="1"/>
  <c r="G467" i="1"/>
  <c r="H469" i="1"/>
  <c r="G469" i="1"/>
  <c r="H471" i="1"/>
  <c r="G471" i="1"/>
  <c r="H473" i="1"/>
  <c r="G473" i="1"/>
  <c r="H475" i="1"/>
  <c r="G475" i="1"/>
  <c r="H477" i="1"/>
  <c r="G477" i="1"/>
  <c r="H491" i="1"/>
  <c r="G491" i="1"/>
  <c r="H493" i="1"/>
  <c r="G493" i="1"/>
  <c r="H495" i="1"/>
  <c r="G495" i="1"/>
  <c r="H497" i="1"/>
  <c r="G497" i="1"/>
  <c r="H499" i="1"/>
  <c r="G499"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89" i="1"/>
  <c r="H591" i="1"/>
  <c r="H593" i="1"/>
  <c r="H595" i="1"/>
  <c r="H597" i="1"/>
  <c r="H599" i="1"/>
  <c r="H601" i="1"/>
  <c r="H603" i="1"/>
  <c r="H605" i="1"/>
  <c r="H607" i="1"/>
  <c r="H609" i="1"/>
  <c r="H611" i="1"/>
  <c r="H613" i="1"/>
  <c r="H615" i="1"/>
  <c r="H617" i="1"/>
  <c r="H672" i="1"/>
  <c r="G672" i="1"/>
  <c r="H674" i="1"/>
  <c r="G674" i="1"/>
  <c r="H676" i="1"/>
  <c r="G676" i="1"/>
  <c r="H678" i="1"/>
  <c r="G678" i="1"/>
  <c r="H680" i="1"/>
  <c r="G680" i="1"/>
  <c r="H682" i="1"/>
  <c r="G682" i="1"/>
  <c r="H686" i="1"/>
  <c r="G686" i="1"/>
  <c r="H1448" i="1"/>
  <c r="G1448" i="1"/>
  <c r="I1448" i="1" s="1"/>
  <c r="H188" i="1"/>
  <c r="H190" i="1"/>
  <c r="H193" i="1"/>
  <c r="H195" i="1"/>
  <c r="H202" i="1"/>
  <c r="H204" i="1"/>
  <c r="H209" i="1"/>
  <c r="H217" i="1"/>
  <c r="H219" i="1"/>
  <c r="H222" i="1"/>
  <c r="H227" i="1"/>
  <c r="H229" i="1"/>
  <c r="H236" i="1"/>
  <c r="H238" i="1"/>
  <c r="H243" i="1"/>
  <c r="H245" i="1"/>
  <c r="H247" i="1"/>
  <c r="H255" i="1"/>
  <c r="H258" i="1"/>
  <c r="H266" i="1"/>
  <c r="H269" i="1"/>
  <c r="H271" i="1"/>
  <c r="H274" i="1"/>
  <c r="H277" i="1"/>
  <c r="H279" i="1"/>
  <c r="H282" i="1"/>
  <c r="H288" i="1"/>
  <c r="H290" i="1"/>
  <c r="H292" i="1"/>
  <c r="H297" i="1"/>
  <c r="H300" i="1"/>
  <c r="H302" i="1"/>
  <c r="H305" i="1"/>
  <c r="H308" i="1"/>
  <c r="H311" i="1"/>
  <c r="H313" i="1"/>
  <c r="H365" i="1"/>
  <c r="H369" i="1"/>
  <c r="H405" i="1"/>
  <c r="H413" i="1"/>
  <c r="G501" i="1"/>
  <c r="H641" i="1"/>
  <c r="H643" i="1"/>
  <c r="H645" i="1"/>
  <c r="H648" i="1"/>
  <c r="G668" i="1"/>
  <c r="H693" i="1"/>
  <c r="G693" i="1"/>
  <c r="H695" i="1"/>
  <c r="G695" i="1"/>
  <c r="H697" i="1"/>
  <c r="G697" i="1"/>
  <c r="H699" i="1"/>
  <c r="G699" i="1"/>
  <c r="H701" i="1"/>
  <c r="G701" i="1"/>
  <c r="H703" i="1"/>
  <c r="G703" i="1"/>
  <c r="H705" i="1"/>
  <c r="G705" i="1"/>
  <c r="H707" i="1"/>
  <c r="G707" i="1"/>
  <c r="H709" i="1"/>
  <c r="G709" i="1"/>
  <c r="H720" i="1"/>
  <c r="G720" i="1"/>
  <c r="H722" i="1"/>
  <c r="G722" i="1"/>
  <c r="H724" i="1"/>
  <c r="G724" i="1"/>
  <c r="H726" i="1"/>
  <c r="G726" i="1"/>
  <c r="H728" i="1"/>
  <c r="G728" i="1"/>
  <c r="H730" i="1"/>
  <c r="G730" i="1"/>
  <c r="H732" i="1"/>
  <c r="G732" i="1"/>
  <c r="H734" i="1"/>
  <c r="G734" i="1"/>
  <c r="H881" i="1"/>
  <c r="G881" i="1"/>
  <c r="H883" i="1"/>
  <c r="G883" i="1"/>
  <c r="H885" i="1"/>
  <c r="G885" i="1"/>
  <c r="H887" i="1"/>
  <c r="G887" i="1"/>
  <c r="H889" i="1"/>
  <c r="G889" i="1"/>
  <c r="H891" i="1"/>
  <c r="G891" i="1"/>
  <c r="H893" i="1"/>
  <c r="G89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5" i="1"/>
  <c r="G995" i="1"/>
  <c r="H1008" i="1"/>
  <c r="G1008" i="1"/>
  <c r="H1010" i="1"/>
  <c r="G1010" i="1"/>
  <c r="H1012" i="1"/>
  <c r="G1012" i="1"/>
  <c r="H1057" i="1"/>
  <c r="G1057" i="1"/>
  <c r="H1059" i="1"/>
  <c r="G1059" i="1"/>
  <c r="H45" i="1"/>
  <c r="H49" i="1"/>
  <c r="H51" i="1"/>
  <c r="H58" i="1"/>
  <c r="H60" i="1"/>
  <c r="H69" i="1"/>
  <c r="H71" i="1"/>
  <c r="H73" i="1"/>
  <c r="H75" i="1"/>
  <c r="H80" i="1"/>
  <c r="H82" i="1"/>
  <c r="H89" i="1"/>
  <c r="H91" i="1"/>
  <c r="H96" i="1"/>
  <c r="H98" i="1"/>
  <c r="H109" i="1"/>
  <c r="H111" i="1"/>
  <c r="H116" i="1"/>
  <c r="H118" i="1"/>
  <c r="H122" i="1"/>
  <c r="H124" i="1"/>
  <c r="H126" i="1"/>
  <c r="H136" i="1"/>
  <c r="H138" i="1"/>
  <c r="H143" i="1"/>
  <c r="H145" i="1"/>
  <c r="H154" i="1"/>
  <c r="H156" i="1"/>
  <c r="H158" i="1"/>
  <c r="H167" i="1"/>
  <c r="H169" i="1"/>
  <c r="H171" i="1"/>
  <c r="H173" i="1"/>
  <c r="H175" i="1"/>
  <c r="H177" i="1"/>
  <c r="H179" i="1"/>
  <c r="H181" i="1"/>
  <c r="H183" i="1"/>
  <c r="H185" i="1"/>
  <c r="H197" i="1"/>
  <c r="H199" i="1"/>
  <c r="H206" i="1"/>
  <c r="H208" i="1"/>
  <c r="H212" i="1"/>
  <c r="H214" i="1"/>
  <c r="H224" i="1"/>
  <c r="H226" i="1"/>
  <c r="H231" i="1"/>
  <c r="H233" i="1"/>
  <c r="H240" i="1"/>
  <c r="H242" i="1"/>
  <c r="H250" i="1"/>
  <c r="H252" i="1"/>
  <c r="H257" i="1"/>
  <c r="H261" i="1"/>
  <c r="H263" i="1"/>
  <c r="H268" i="1"/>
  <c r="H276" i="1"/>
  <c r="H284" i="1"/>
  <c r="H299" i="1"/>
  <c r="H310" i="1"/>
  <c r="H670"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G1043" i="1"/>
  <c r="H1043" i="1"/>
  <c r="H95" i="1"/>
  <c r="H106" i="1"/>
  <c r="H115" i="1"/>
  <c r="H312" i="1"/>
  <c r="G361" i="1"/>
  <c r="H364" i="1"/>
  <c r="H368" i="1"/>
  <c r="H373" i="1"/>
  <c r="G377" i="1"/>
  <c r="H381" i="1"/>
  <c r="G385" i="1"/>
  <c r="H389" i="1"/>
  <c r="G393" i="1"/>
  <c r="H397" i="1"/>
  <c r="G401" i="1"/>
  <c r="H406" i="1"/>
  <c r="H490" i="1"/>
  <c r="H642" i="1"/>
  <c r="H644" i="1"/>
  <c r="H647" i="1"/>
  <c r="H649" i="1"/>
  <c r="H683" i="1"/>
  <c r="G685" i="1"/>
  <c r="H692" i="1"/>
  <c r="G692" i="1"/>
  <c r="H694" i="1"/>
  <c r="G694" i="1"/>
  <c r="H696" i="1"/>
  <c r="G696" i="1"/>
  <c r="H698" i="1"/>
  <c r="G698" i="1"/>
  <c r="H700" i="1"/>
  <c r="G700" i="1"/>
  <c r="H702" i="1"/>
  <c r="G702" i="1"/>
  <c r="H704" i="1"/>
  <c r="G704" i="1"/>
  <c r="H706" i="1"/>
  <c r="G706" i="1"/>
  <c r="H708" i="1"/>
  <c r="G708" i="1"/>
  <c r="H714" i="1"/>
  <c r="G714" i="1"/>
  <c r="H721" i="1"/>
  <c r="G721" i="1"/>
  <c r="H723" i="1"/>
  <c r="G723" i="1"/>
  <c r="H725" i="1"/>
  <c r="G725" i="1"/>
  <c r="H727" i="1"/>
  <c r="G727" i="1"/>
  <c r="H729" i="1"/>
  <c r="G729" i="1"/>
  <c r="H731" i="1"/>
  <c r="G731" i="1"/>
  <c r="H733" i="1"/>
  <c r="G733" i="1"/>
  <c r="H880" i="1"/>
  <c r="G880" i="1"/>
  <c r="H882" i="1"/>
  <c r="G882" i="1"/>
  <c r="H884" i="1"/>
  <c r="G884" i="1"/>
  <c r="H886" i="1"/>
  <c r="G886" i="1"/>
  <c r="H888" i="1"/>
  <c r="G888" i="1"/>
  <c r="H890" i="1"/>
  <c r="G890" i="1"/>
  <c r="H892" i="1"/>
  <c r="G892" i="1"/>
  <c r="H894" i="1"/>
  <c r="G894" i="1"/>
  <c r="H715" i="1"/>
  <c r="G735" i="1"/>
  <c r="G895" i="1"/>
  <c r="H1031" i="1"/>
  <c r="G1031" i="1"/>
  <c r="H1061"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31" i="1"/>
  <c r="H1133" i="1"/>
  <c r="G1133" i="1"/>
  <c r="H1135" i="1"/>
  <c r="G1135" i="1"/>
  <c r="H1137" i="1"/>
  <c r="G1137" i="1"/>
  <c r="H1150" i="1"/>
  <c r="G1150" i="1"/>
  <c r="H1188" i="1"/>
  <c r="G1188"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4" i="1"/>
  <c r="G994" i="1"/>
  <c r="H1007" i="1"/>
  <c r="G1007" i="1"/>
  <c r="H1009" i="1"/>
  <c r="G1009" i="1"/>
  <c r="H1011" i="1"/>
  <c r="G1011" i="1"/>
  <c r="H1058" i="1"/>
  <c r="G1058" i="1"/>
  <c r="H1060" i="1"/>
  <c r="G1060"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75" i="1"/>
  <c r="G1175" i="1"/>
  <c r="G1194" i="1"/>
  <c r="H1194" i="1"/>
  <c r="G1202" i="1"/>
  <c r="H1202" i="1"/>
  <c r="G1210" i="1"/>
  <c r="H1210" i="1"/>
  <c r="G1227" i="1"/>
  <c r="H1227" i="1"/>
  <c r="H691" i="1"/>
  <c r="H713" i="1"/>
  <c r="H719" i="1"/>
  <c r="G933" i="1"/>
  <c r="H991" i="1"/>
  <c r="H996" i="1"/>
  <c r="H998" i="1"/>
  <c r="H1000" i="1"/>
  <c r="H1002" i="1"/>
  <c r="H1004" i="1"/>
  <c r="H1018" i="1"/>
  <c r="H1022" i="1"/>
  <c r="G1027" i="1"/>
  <c r="H1032" i="1"/>
  <c r="H1038" i="1"/>
  <c r="H1042" i="1"/>
  <c r="H1063"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130" i="1"/>
  <c r="H1130" i="1"/>
  <c r="H1014" i="1"/>
  <c r="H1023" i="1"/>
  <c r="H1026" i="1"/>
  <c r="H1034" i="1"/>
  <c r="H1064" i="1"/>
  <c r="H1124" i="1"/>
  <c r="H1159" i="1"/>
  <c r="H1166" i="1"/>
  <c r="G1184" i="1"/>
  <c r="H1191" i="1"/>
  <c r="H1195" i="1"/>
  <c r="H1199" i="1"/>
  <c r="H1203" i="1"/>
  <c r="H1207" i="1"/>
  <c r="H1211" i="1"/>
  <c r="H1221" i="1"/>
  <c r="H1228" i="1"/>
  <c r="G1371" i="1"/>
  <c r="H1371" i="1"/>
  <c r="G1379" i="1"/>
  <c r="H1379" i="1"/>
  <c r="G1433" i="1"/>
  <c r="H1433" i="1"/>
  <c r="G1552" i="1"/>
  <c r="H1552" i="1"/>
  <c r="H1558" i="1"/>
  <c r="G1558" i="1"/>
  <c r="H997" i="1"/>
  <c r="H999" i="1"/>
  <c r="H1001" i="1"/>
  <c r="H1003" i="1"/>
  <c r="H1006" i="1"/>
  <c r="H1030" i="1"/>
  <c r="H1056" i="1"/>
  <c r="H1062" i="1"/>
  <c r="G1128" i="1"/>
  <c r="H1132" i="1"/>
  <c r="G1132" i="1"/>
  <c r="H1134" i="1"/>
  <c r="G1134" i="1"/>
  <c r="H1136" i="1"/>
  <c r="G1136" i="1"/>
  <c r="H1149" i="1"/>
  <c r="G1149" i="1"/>
  <c r="H1158" i="1"/>
  <c r="G1158" i="1"/>
  <c r="G1170" i="1"/>
  <c r="G1174" i="1"/>
  <c r="G1178" i="1"/>
  <c r="G1182" i="1"/>
  <c r="G1187" i="1"/>
  <c r="G1391" i="1"/>
  <c r="H1391" i="1"/>
  <c r="G1399" i="1"/>
  <c r="H1399" i="1"/>
  <c r="G1407" i="1"/>
  <c r="H1407" i="1"/>
  <c r="G1523" i="1"/>
  <c r="H1523" i="1"/>
  <c r="G1131" i="1"/>
  <c r="H1231" i="1"/>
  <c r="H1238" i="1"/>
  <c r="H1240" i="1"/>
  <c r="H1267" i="1"/>
  <c r="H1271" i="1"/>
  <c r="H1273" i="1"/>
  <c r="H1275" i="1"/>
  <c r="H1277" i="1"/>
  <c r="G1367" i="1"/>
  <c r="H1367" i="1"/>
  <c r="G1375" i="1"/>
  <c r="H1375" i="1"/>
  <c r="H1421" i="1"/>
  <c r="G1421" i="1"/>
  <c r="G1503" i="1"/>
  <c r="H1503" i="1"/>
  <c r="G1368" i="1"/>
  <c r="G1372" i="1"/>
  <c r="G1376" i="1"/>
  <c r="G1380" i="1"/>
  <c r="G1384" i="1"/>
  <c r="G1388" i="1"/>
  <c r="G1392" i="1"/>
  <c r="G1396" i="1"/>
  <c r="G1400" i="1"/>
  <c r="G1404" i="1"/>
  <c r="H1422" i="1"/>
  <c r="G1424" i="1"/>
  <c r="G1430" i="1"/>
  <c r="G1465" i="1"/>
  <c r="I1465" i="1" s="1"/>
  <c r="H1506" i="1"/>
  <c r="G1506" i="1"/>
  <c r="H1527" i="1"/>
  <c r="G1527" i="1"/>
  <c r="G1560" i="1"/>
  <c r="H1560" i="1"/>
  <c r="H1213" i="1"/>
  <c r="H1217" i="1"/>
  <c r="H1223" i="1"/>
  <c r="H1229" i="1"/>
  <c r="G1238" i="1"/>
  <c r="G1239" i="1"/>
  <c r="G1240" i="1"/>
  <c r="H1244" i="1"/>
  <c r="G1265" i="1"/>
  <c r="G1266" i="1"/>
  <c r="G1267" i="1"/>
  <c r="G1268" i="1"/>
  <c r="G1271" i="1"/>
  <c r="G1272" i="1"/>
  <c r="G1273" i="1"/>
  <c r="G1274" i="1"/>
  <c r="G1275" i="1"/>
  <c r="G1276" i="1"/>
  <c r="G1277" i="1"/>
  <c r="G1366" i="1"/>
  <c r="H1368" i="1"/>
  <c r="G1370" i="1"/>
  <c r="H1372" i="1"/>
  <c r="G1374" i="1"/>
  <c r="H1376" i="1"/>
  <c r="G1378" i="1"/>
  <c r="H1380" i="1"/>
  <c r="G1382" i="1"/>
  <c r="H1384" i="1"/>
  <c r="G1386" i="1"/>
  <c r="H1388" i="1"/>
  <c r="G1390" i="1"/>
  <c r="H1392" i="1"/>
  <c r="G1394" i="1"/>
  <c r="H1396" i="1"/>
  <c r="G1398" i="1"/>
  <c r="H1400" i="1"/>
  <c r="G1402" i="1"/>
  <c r="H1404" i="1"/>
  <c r="G1406" i="1"/>
  <c r="H1413" i="1"/>
  <c r="H1414" i="1"/>
  <c r="G1422" i="1"/>
  <c r="H1424" i="1"/>
  <c r="G1429" i="1"/>
  <c r="H1429" i="1"/>
  <c r="H1430" i="1"/>
  <c r="G1444" i="1"/>
  <c r="H1450" i="1"/>
  <c r="I1450" i="1" s="1"/>
  <c r="H1456" i="1"/>
  <c r="G1456" i="1"/>
  <c r="J1468" i="1"/>
  <c r="H1470" i="1"/>
  <c r="J1474" i="1"/>
  <c r="H1478" i="1"/>
  <c r="I1478" i="1" s="1"/>
  <c r="G1496" i="1"/>
  <c r="H1496" i="1"/>
  <c r="G1520" i="1"/>
  <c r="H1520" i="1"/>
  <c r="G1536" i="1"/>
  <c r="H1536" i="1"/>
  <c r="H1543" i="1"/>
  <c r="G1543" i="1"/>
  <c r="G1572" i="1"/>
  <c r="H1572" i="1"/>
  <c r="H1165" i="1"/>
  <c r="G1369" i="1"/>
  <c r="G1373" i="1"/>
  <c r="G1377" i="1"/>
  <c r="G1381" i="1"/>
  <c r="G1385" i="1"/>
  <c r="G1389" i="1"/>
  <c r="G1393" i="1"/>
  <c r="G1397" i="1"/>
  <c r="G1401" i="1"/>
  <c r="G1405" i="1"/>
  <c r="H1410" i="1"/>
  <c r="G1425" i="1"/>
  <c r="H1425" i="1"/>
  <c r="G1434" i="1"/>
  <c r="J1443" i="1"/>
  <c r="G1443" i="1"/>
  <c r="I1443" i="1" s="1"/>
  <c r="G1487" i="1"/>
  <c r="H1487" i="1"/>
  <c r="H1511" i="1"/>
  <c r="G1511" i="1"/>
  <c r="G1540" i="1"/>
  <c r="H1540" i="1"/>
  <c r="H1570" i="1"/>
  <c r="G1570" i="1"/>
  <c r="F51" i="4"/>
  <c r="D50" i="4"/>
  <c r="C46" i="1" s="1"/>
  <c r="J1445" i="1"/>
  <c r="D22" i="7"/>
  <c r="C1461" i="1"/>
  <c r="H1461" i="1" s="1"/>
  <c r="D49" i="8"/>
  <c r="C1530" i="1"/>
  <c r="H1530" i="1" s="1"/>
  <c r="H1409" i="1"/>
  <c r="H1420" i="1"/>
  <c r="G1427" i="1"/>
  <c r="G1431" i="1"/>
  <c r="J1439" i="1"/>
  <c r="G1439" i="1"/>
  <c r="I1439" i="1" s="1"/>
  <c r="J1440" i="1"/>
  <c r="J1455" i="1"/>
  <c r="H1458" i="1"/>
  <c r="I1458" i="1" s="1"/>
  <c r="H1467" i="1"/>
  <c r="I1467" i="1" s="1"/>
  <c r="H1471" i="1"/>
  <c r="I1471" i="1" s="1"/>
  <c r="G1473" i="1"/>
  <c r="I1473" i="1" s="1"/>
  <c r="H1476" i="1"/>
  <c r="I1476" i="1" s="1"/>
  <c r="H1514" i="1"/>
  <c r="G1514" i="1"/>
  <c r="F125" i="4"/>
  <c r="E124" i="4"/>
  <c r="F10" i="6"/>
  <c r="D5" i="6"/>
  <c r="D114" i="6"/>
  <c r="F115" i="6"/>
  <c r="F159" i="4"/>
  <c r="F485" i="4"/>
  <c r="D484" i="4"/>
  <c r="D89" i="6"/>
  <c r="B45" i="9"/>
  <c r="E196" i="4"/>
  <c r="D192" i="1" s="1"/>
  <c r="F244" i="4"/>
  <c r="F473" i="4"/>
  <c r="D472" i="4"/>
  <c r="F35" i="5"/>
  <c r="G289" i="9"/>
  <c r="F88" i="5"/>
  <c r="I31" i="3"/>
  <c r="D1469" i="1"/>
  <c r="E90" i="9"/>
  <c r="E98" i="9"/>
  <c r="H1438" i="1"/>
  <c r="J1441" i="1"/>
  <c r="G1442" i="1"/>
  <c r="J1449" i="1"/>
  <c r="H1452" i="1"/>
  <c r="H1454" i="1"/>
  <c r="J1459" i="1"/>
  <c r="J1466" i="1"/>
  <c r="J1472" i="1"/>
  <c r="H1475" i="1"/>
  <c r="G1479" i="1"/>
  <c r="E152" i="4"/>
  <c r="E459" i="4"/>
  <c r="D453" i="1" s="1"/>
  <c r="E529" i="4"/>
  <c r="D38" i="7"/>
  <c r="E25" i="9"/>
  <c r="B25" i="9" s="1"/>
  <c r="B40" i="9"/>
  <c r="B44" i="9"/>
  <c r="B53" i="9"/>
  <c r="E61" i="9"/>
  <c r="B61" i="9" s="1"/>
  <c r="B76" i="9"/>
  <c r="E91" i="9"/>
  <c r="B91" i="9" s="1"/>
  <c r="E99" i="9"/>
  <c r="B99" i="9" s="1"/>
  <c r="E115" i="9"/>
  <c r="B115" i="9" s="1"/>
  <c r="E131" i="9"/>
  <c r="B131" i="9" s="1"/>
  <c r="B298" i="9"/>
  <c r="F652" i="4"/>
  <c r="F19" i="5"/>
  <c r="F170" i="5"/>
  <c r="F118" i="6"/>
  <c r="D6" i="7"/>
  <c r="B68" i="9"/>
  <c r="B82" i="9"/>
  <c r="E36" i="9"/>
  <c r="B36" i="9" s="1"/>
  <c r="E41" i="9"/>
  <c r="B41" i="9" s="1"/>
  <c r="E50" i="9"/>
  <c r="B50" i="9" s="1"/>
  <c r="E55" i="9"/>
  <c r="B55" i="9" s="1"/>
  <c r="E56" i="9"/>
  <c r="B56" i="9" s="1"/>
  <c r="E66" i="9"/>
  <c r="B66" i="9" s="1"/>
  <c r="E71" i="9"/>
  <c r="B71" i="9" s="1"/>
  <c r="E72" i="9"/>
  <c r="B72" i="9" s="1"/>
  <c r="E89" i="9"/>
  <c r="B89" i="9" s="1"/>
  <c r="E97" i="9"/>
  <c r="B97" i="9" s="1"/>
  <c r="E105" i="9"/>
  <c r="B105" i="9" s="1"/>
  <c r="B110" i="9"/>
  <c r="B111" i="9"/>
  <c r="E113" i="9"/>
  <c r="B113" i="9" s="1"/>
  <c r="B118" i="9"/>
  <c r="B119" i="9"/>
  <c r="E121" i="9"/>
  <c r="B121" i="9" s="1"/>
  <c r="B126" i="9"/>
  <c r="B127" i="9"/>
  <c r="E129" i="9"/>
  <c r="B129" i="9" s="1"/>
  <c r="B134" i="9"/>
  <c r="B135" i="9"/>
  <c r="E137" i="9"/>
  <c r="B137" i="9" s="1"/>
  <c r="B142" i="9"/>
  <c r="E152" i="9"/>
  <c r="B152" i="9" s="1"/>
  <c r="B155" i="9"/>
  <c r="E157" i="9"/>
  <c r="B157" i="9" s="1"/>
  <c r="F215" i="9"/>
  <c r="F233" i="9"/>
  <c r="B233" i="9" s="1"/>
  <c r="F241" i="9"/>
  <c r="B241" i="9" s="1"/>
  <c r="F249" i="9"/>
  <c r="B249" i="9" s="1"/>
  <c r="F257" i="9"/>
  <c r="B257" i="9" s="1"/>
  <c r="F265" i="9"/>
  <c r="B265" i="9" s="1"/>
  <c r="E281" i="9"/>
  <c r="B281" i="9" s="1"/>
  <c r="E287" i="9"/>
  <c r="B287" i="9" s="1"/>
  <c r="E291" i="9"/>
  <c r="B291" i="9" s="1"/>
  <c r="E300" i="9"/>
  <c r="B300" i="9" s="1"/>
  <c r="E301" i="9"/>
  <c r="B301" i="9" s="1"/>
  <c r="B303" i="9"/>
  <c r="B304" i="9"/>
  <c r="E306" i="9"/>
  <c r="B306" i="9" s="1"/>
  <c r="F418" i="4"/>
  <c r="E472" i="4"/>
  <c r="D466" i="1" s="1"/>
  <c r="E593" i="4"/>
  <c r="D587" i="1" s="1"/>
  <c r="F13" i="5"/>
  <c r="F56" i="5"/>
  <c r="F146" i="5"/>
  <c r="E190" i="5"/>
  <c r="E176" i="5" s="1"/>
  <c r="E5" i="6"/>
  <c r="E89" i="6"/>
  <c r="D1383" i="1" s="1"/>
  <c r="E6" i="7"/>
  <c r="E27" i="9"/>
  <c r="B27" i="9" s="1"/>
  <c r="E28" i="9"/>
  <c r="B28" i="9" s="1"/>
  <c r="E38" i="9"/>
  <c r="B38" i="9" s="1"/>
  <c r="E48" i="9"/>
  <c r="B48" i="9" s="1"/>
  <c r="E58" i="9"/>
  <c r="B58" i="9" s="1"/>
  <c r="E63" i="9"/>
  <c r="B63" i="9" s="1"/>
  <c r="E64" i="9"/>
  <c r="B64" i="9" s="1"/>
  <c r="E74" i="9"/>
  <c r="B74" i="9" s="1"/>
  <c r="E79" i="9"/>
  <c r="B79" i="9" s="1"/>
  <c r="E84" i="9"/>
  <c r="B84" i="9" s="1"/>
  <c r="E93" i="9"/>
  <c r="B93" i="9" s="1"/>
  <c r="E101" i="9"/>
  <c r="B101" i="9" s="1"/>
  <c r="E102" i="9"/>
  <c r="B102" i="9" s="1"/>
  <c r="E109" i="9"/>
  <c r="B109" i="9" s="1"/>
  <c r="E117" i="9"/>
  <c r="B117" i="9" s="1"/>
  <c r="E125" i="9"/>
  <c r="B125" i="9" s="1"/>
  <c r="E133" i="9"/>
  <c r="B133" i="9" s="1"/>
  <c r="E141" i="9"/>
  <c r="B141" i="9" s="1"/>
  <c r="E144" i="9"/>
  <c r="B144" i="9" s="1"/>
  <c r="E149" i="9"/>
  <c r="B149" i="9" s="1"/>
  <c r="E150" i="9"/>
  <c r="B150" i="9" s="1"/>
  <c r="B216" i="9"/>
  <c r="F219" i="9"/>
  <c r="F222" i="9"/>
  <c r="B222" i="9" s="1"/>
  <c r="F223" i="9"/>
  <c r="F229" i="9"/>
  <c r="B229" i="9" s="1"/>
  <c r="F237" i="9"/>
  <c r="B237" i="9" s="1"/>
  <c r="F245" i="9"/>
  <c r="B245" i="9" s="1"/>
  <c r="F253" i="9"/>
  <c r="B253" i="9" s="1"/>
  <c r="F261" i="9"/>
  <c r="B261" i="9" s="1"/>
  <c r="F269" i="9"/>
  <c r="B269" i="9" s="1"/>
  <c r="E288" i="9"/>
  <c r="B288" i="9" s="1"/>
  <c r="E299" i="9"/>
  <c r="B299" i="9" s="1"/>
  <c r="B302" i="9"/>
  <c r="E116" i="9"/>
  <c r="B116" i="9" s="1"/>
  <c r="E124" i="9"/>
  <c r="B124" i="9" s="1"/>
  <c r="E132" i="9"/>
  <c r="B132" i="9" s="1"/>
  <c r="E140" i="9"/>
  <c r="B140" i="9" s="1"/>
  <c r="E148" i="9"/>
  <c r="B148" i="9" s="1"/>
  <c r="E153" i="9"/>
  <c r="B153" i="9" s="1"/>
  <c r="B154" i="9"/>
  <c r="B160" i="9"/>
  <c r="B224" i="9"/>
  <c r="F226" i="9"/>
  <c r="B226" i="9" s="1"/>
  <c r="B231" i="9"/>
  <c r="B232" i="9"/>
  <c r="F234" i="9"/>
  <c r="B234" i="9" s="1"/>
  <c r="B239" i="9"/>
  <c r="B240" i="9"/>
  <c r="F242" i="9"/>
  <c r="B242" i="9" s="1"/>
  <c r="B247" i="9"/>
  <c r="B248" i="9"/>
  <c r="F250" i="9"/>
  <c r="B250" i="9" s="1"/>
  <c r="B255" i="9"/>
  <c r="B256" i="9"/>
  <c r="F258" i="9"/>
  <c r="B258" i="9" s="1"/>
  <c r="B263" i="9"/>
  <c r="B264" i="9"/>
  <c r="F266" i="9"/>
  <c r="B266" i="9" s="1"/>
  <c r="B271" i="9"/>
  <c r="F277" i="9"/>
  <c r="B282" i="9"/>
  <c r="D1013" i="1"/>
  <c r="H1013" i="1" s="1"/>
  <c r="G1166" i="1"/>
  <c r="H1264" i="1"/>
  <c r="G1244" i="1"/>
  <c r="H404" i="1"/>
  <c r="G406" i="1"/>
  <c r="G405" i="1"/>
  <c r="H411" i="1"/>
  <c r="G412" i="1"/>
  <c r="D644" i="4"/>
  <c r="G404" i="1"/>
  <c r="E273" i="9"/>
  <c r="B273" i="9" s="1"/>
  <c r="G648" i="1"/>
  <c r="E22" i="9"/>
  <c r="B22" i="9" s="1"/>
  <c r="E275" i="9"/>
  <c r="G292" i="1"/>
  <c r="G288" i="1"/>
  <c r="G1578" i="1"/>
  <c r="H1576" i="1"/>
  <c r="G1515" i="1"/>
  <c r="D24" i="8"/>
  <c r="C1499" i="1" s="1"/>
  <c r="H1499" i="1" s="1"/>
  <c r="D6" i="8"/>
  <c r="C1481" i="1" s="1"/>
  <c r="H1481" i="1" s="1"/>
  <c r="G1491" i="1"/>
  <c r="G1509" i="1"/>
  <c r="H1504" i="1"/>
  <c r="H1486" i="1"/>
  <c r="H1483" i="1"/>
  <c r="G1499" i="1"/>
  <c r="G1501" i="1"/>
  <c r="H1502" i="1"/>
  <c r="G1460" i="1"/>
  <c r="I1460" i="1" s="1"/>
  <c r="E5" i="7"/>
  <c r="D1437" i="1"/>
  <c r="G1420" i="1"/>
  <c r="G1409" i="1"/>
  <c r="D1412" i="1"/>
  <c r="G1414" i="1"/>
  <c r="E114" i="6"/>
  <c r="F114" i="6" s="1"/>
  <c r="E285" i="9"/>
  <c r="B285" i="9" s="1"/>
  <c r="G1278" i="1"/>
  <c r="G1270" i="1"/>
  <c r="G1269" i="1"/>
  <c r="G1264" i="1"/>
  <c r="G1241" i="1"/>
  <c r="G1237" i="1"/>
  <c r="E245" i="5"/>
  <c r="D1222" i="1" s="1"/>
  <c r="G1229" i="1"/>
  <c r="E283" i="9"/>
  <c r="B283" i="9" s="1"/>
  <c r="G1223" i="1"/>
  <c r="G1224" i="1"/>
  <c r="G1218" i="1"/>
  <c r="G1216" i="1"/>
  <c r="G1217" i="1"/>
  <c r="G1213" i="1"/>
  <c r="E297" i="9"/>
  <c r="B297" i="9" s="1"/>
  <c r="G1189" i="1"/>
  <c r="F207" i="5"/>
  <c r="E292" i="9"/>
  <c r="B292" i="9" s="1"/>
  <c r="G1165" i="1"/>
  <c r="G1159" i="1"/>
  <c r="G1157" i="1"/>
  <c r="G1156" i="1"/>
  <c r="G1155" i="1"/>
  <c r="G1148" i="1"/>
  <c r="G1151" i="1"/>
  <c r="G1124" i="1"/>
  <c r="G1138" i="1"/>
  <c r="E290" i="9"/>
  <c r="B290" i="9" s="1"/>
  <c r="G1064" i="1"/>
  <c r="G1056" i="1"/>
  <c r="F78" i="5"/>
  <c r="G1061" i="1"/>
  <c r="D1048" i="1"/>
  <c r="G1034" i="1"/>
  <c r="G1035" i="1"/>
  <c r="G1033" i="1"/>
  <c r="G1030" i="1"/>
  <c r="G1006" i="1"/>
  <c r="G996" i="1"/>
  <c r="F45" i="5"/>
  <c r="G1026" i="1"/>
  <c r="G1025" i="1"/>
  <c r="G1023" i="1"/>
  <c r="G1015" i="1"/>
  <c r="G1014" i="1"/>
  <c r="G1004" i="1"/>
  <c r="G1003" i="1"/>
  <c r="G1002" i="1"/>
  <c r="G1001" i="1"/>
  <c r="G1000" i="1"/>
  <c r="G999" i="1"/>
  <c r="G997" i="1"/>
  <c r="G998" i="1"/>
  <c r="G991" i="1"/>
  <c r="E12" i="5"/>
  <c r="D990" i="1" s="1"/>
  <c r="G993" i="1"/>
  <c r="G641" i="1"/>
  <c r="E23" i="9"/>
  <c r="B23" i="9" s="1"/>
  <c r="G649" i="1"/>
  <c r="G647" i="1"/>
  <c r="B275" i="9"/>
  <c r="E112" i="9"/>
  <c r="B112" i="9" s="1"/>
  <c r="G784" i="1"/>
  <c r="G719" i="1"/>
  <c r="G715" i="1"/>
  <c r="G713" i="1"/>
  <c r="G710" i="1"/>
  <c r="E35" i="9"/>
  <c r="B35" i="9" s="1"/>
  <c r="G691" i="1"/>
  <c r="E34" i="9"/>
  <c r="B34" i="9" s="1"/>
  <c r="G687" i="1"/>
  <c r="G670" i="1"/>
  <c r="G669" i="1"/>
  <c r="G644" i="1"/>
  <c r="G643" i="1"/>
  <c r="G645" i="1"/>
  <c r="G642" i="1"/>
  <c r="G503" i="1"/>
  <c r="H489" i="1"/>
  <c r="G489" i="1"/>
  <c r="G490" i="1"/>
  <c r="E484" i="4"/>
  <c r="D478" i="1" s="1"/>
  <c r="F383" i="4"/>
  <c r="G378" i="1"/>
  <c r="G379" i="1"/>
  <c r="G371" i="1"/>
  <c r="G369" i="1"/>
  <c r="G367" i="1"/>
  <c r="G364" i="1"/>
  <c r="G365" i="1"/>
  <c r="G354" i="1"/>
  <c r="G413" i="1"/>
  <c r="G289" i="1"/>
  <c r="E644" i="4"/>
  <c r="D638" i="1" s="1"/>
  <c r="G411" i="1"/>
  <c r="G263" i="1"/>
  <c r="G260" i="1"/>
  <c r="G246" i="1"/>
  <c r="E224" i="4"/>
  <c r="D220" i="1" s="1"/>
  <c r="G219" i="1"/>
  <c r="F225" i="9"/>
  <c r="B225" i="9" s="1"/>
  <c r="E54" i="9"/>
  <c r="B54" i="9" s="1"/>
  <c r="G189" i="1"/>
  <c r="F188" i="4"/>
  <c r="E47" i="9"/>
  <c r="B47" i="9" s="1"/>
  <c r="B223" i="9"/>
  <c r="F221" i="9"/>
  <c r="B221" i="9" s="1"/>
  <c r="G181" i="1"/>
  <c r="B220" i="9"/>
  <c r="B219" i="9"/>
  <c r="E42" i="9"/>
  <c r="B42" i="9" s="1"/>
  <c r="G177" i="1"/>
  <c r="G173" i="1"/>
  <c r="G169" i="1"/>
  <c r="H165" i="1"/>
  <c r="G165" i="1"/>
  <c r="F169" i="4"/>
  <c r="E163" i="4"/>
  <c r="D159" i="1" s="1"/>
  <c r="H159" i="1" s="1"/>
  <c r="F164" i="4"/>
  <c r="G161" i="1"/>
  <c r="G157" i="1"/>
  <c r="F218" i="9"/>
  <c r="B218" i="9" s="1"/>
  <c r="F153" i="4"/>
  <c r="F152" i="4"/>
  <c r="D148" i="1"/>
  <c r="H148" i="1" s="1"/>
  <c r="G149" i="1"/>
  <c r="G146" i="1"/>
  <c r="G130" i="1"/>
  <c r="F124" i="4"/>
  <c r="D120" i="1"/>
  <c r="H120" i="1" s="1"/>
  <c r="G123" i="1"/>
  <c r="H79" i="1"/>
  <c r="G79" i="1"/>
  <c r="G72" i="1"/>
  <c r="F74" i="4"/>
  <c r="E31" i="9"/>
  <c r="B31" i="9" s="1"/>
  <c r="E30" i="9"/>
  <c r="B30" i="9" s="1"/>
  <c r="G64" i="1"/>
  <c r="F217" i="9"/>
  <c r="B217" i="9" s="1"/>
  <c r="E32" i="9"/>
  <c r="B32" i="9" s="1"/>
  <c r="E295" i="9"/>
  <c r="B295" i="9" s="1"/>
  <c r="G31" i="1"/>
  <c r="G39" i="1"/>
  <c r="G43" i="1"/>
  <c r="G47" i="1"/>
  <c r="G67" i="1"/>
  <c r="G110" i="1"/>
  <c r="G114" i="1"/>
  <c r="G122" i="1"/>
  <c r="G126" i="1"/>
  <c r="G137" i="1"/>
  <c r="G141" i="1"/>
  <c r="G145" i="1"/>
  <c r="G156" i="1"/>
  <c r="G160" i="1"/>
  <c r="G168" i="1"/>
  <c r="G195" i="1"/>
  <c r="G207" i="1"/>
  <c r="G218" i="1"/>
  <c r="G233" i="1"/>
  <c r="G237" i="1"/>
  <c r="G30" i="1"/>
  <c r="G38" i="1"/>
  <c r="G50" i="1"/>
  <c r="G58" i="1"/>
  <c r="G66" i="1"/>
  <c r="G85" i="1"/>
  <c r="G93" i="1"/>
  <c r="G101" i="1"/>
  <c r="G109" i="1"/>
  <c r="G121" i="1"/>
  <c r="G125" i="1"/>
  <c r="G136" i="1"/>
  <c r="G144" i="1"/>
  <c r="G155" i="1"/>
  <c r="G163" i="1"/>
  <c r="G175" i="1"/>
  <c r="G183" i="1"/>
  <c r="G191" i="1"/>
  <c r="G194" i="1"/>
  <c r="G202" i="1"/>
  <c r="G213" i="1"/>
  <c r="G217" i="1"/>
  <c r="G29" i="1"/>
  <c r="G33" i="1"/>
  <c r="G37" i="1"/>
  <c r="G41" i="1"/>
  <c r="G45" i="1"/>
  <c r="G49" i="1"/>
  <c r="G53" i="1"/>
  <c r="G57" i="1"/>
  <c r="G61" i="1"/>
  <c r="G65" i="1"/>
  <c r="G69" i="1"/>
  <c r="G73" i="1"/>
  <c r="G77" i="1"/>
  <c r="G80" i="1"/>
  <c r="G84" i="1"/>
  <c r="G88" i="1"/>
  <c r="G92" i="1"/>
  <c r="G96" i="1"/>
  <c r="G100" i="1"/>
  <c r="G104" i="1"/>
  <c r="G108" i="1"/>
  <c r="G112" i="1"/>
  <c r="G116" i="1"/>
  <c r="G124" i="1"/>
  <c r="G128" i="1"/>
  <c r="G131" i="1"/>
  <c r="G135" i="1"/>
  <c r="G139" i="1"/>
  <c r="G143" i="1"/>
  <c r="G150" i="1"/>
  <c r="G154" i="1"/>
  <c r="G158" i="1"/>
  <c r="G162" i="1"/>
  <c r="G166" i="1"/>
  <c r="G170" i="1"/>
  <c r="G174" i="1"/>
  <c r="G178" i="1"/>
  <c r="G182" i="1"/>
  <c r="G186" i="1"/>
  <c r="G190" i="1"/>
  <c r="G193" i="1"/>
  <c r="G197" i="1"/>
  <c r="G201" i="1"/>
  <c r="G205" i="1"/>
  <c r="G209" i="1"/>
  <c r="G212" i="1"/>
  <c r="G216" i="1"/>
  <c r="G223" i="1"/>
  <c r="G227" i="1"/>
  <c r="G231" i="1"/>
  <c r="G235" i="1"/>
  <c r="G239" i="1"/>
  <c r="G243" i="1"/>
  <c r="G247" i="1"/>
  <c r="G250" i="1"/>
  <c r="G254" i="1"/>
  <c r="G258" i="1"/>
  <c r="G261" i="1"/>
  <c r="G265" i="1"/>
  <c r="G269" i="1"/>
  <c r="G273" i="1"/>
  <c r="G277" i="1"/>
  <c r="G281" i="1"/>
  <c r="G290" i="1"/>
  <c r="G296" i="1"/>
  <c r="G300" i="1"/>
  <c r="G304" i="1"/>
  <c r="G307" i="1"/>
  <c r="G311" i="1"/>
  <c r="H362" i="1"/>
  <c r="H366" i="1"/>
  <c r="H370" i="1"/>
  <c r="H374" i="1"/>
  <c r="H378" i="1"/>
  <c r="H382" i="1"/>
  <c r="H386" i="1"/>
  <c r="H390" i="1"/>
  <c r="H394" i="1"/>
  <c r="H398" i="1"/>
  <c r="G35" i="1"/>
  <c r="G51" i="1"/>
  <c r="G55" i="1"/>
  <c r="G59" i="1"/>
  <c r="G63" i="1"/>
  <c r="G86" i="1"/>
  <c r="G172" i="1"/>
  <c r="G180" i="1"/>
  <c r="G221" i="1"/>
  <c r="G225" i="1"/>
  <c r="G252" i="1"/>
  <c r="G71" i="1"/>
  <c r="G75" i="1"/>
  <c r="G82" i="1"/>
  <c r="G90" i="1"/>
  <c r="G94" i="1"/>
  <c r="G98" i="1"/>
  <c r="G106" i="1"/>
  <c r="G118" i="1"/>
  <c r="G133" i="1"/>
  <c r="G152" i="1"/>
  <c r="G164" i="1"/>
  <c r="G176" i="1"/>
  <c r="G184" i="1"/>
  <c r="G188" i="1"/>
  <c r="G199" i="1"/>
  <c r="G203" i="1"/>
  <c r="G214" i="1"/>
  <c r="G229" i="1"/>
  <c r="G241" i="1"/>
  <c r="G245" i="1"/>
  <c r="G34" i="1"/>
  <c r="G42" i="1"/>
  <c r="G54" i="1"/>
  <c r="G62" i="1"/>
  <c r="G70" i="1"/>
  <c r="G74" i="1"/>
  <c r="G81" i="1"/>
  <c r="G89" i="1"/>
  <c r="G97" i="1"/>
  <c r="G105" i="1"/>
  <c r="G113" i="1"/>
  <c r="G117" i="1"/>
  <c r="G132" i="1"/>
  <c r="G140" i="1"/>
  <c r="G151" i="1"/>
  <c r="G167" i="1"/>
  <c r="G171" i="1"/>
  <c r="G179" i="1"/>
  <c r="G187" i="1"/>
  <c r="G198" i="1"/>
  <c r="G206" i="1"/>
  <c r="G210" i="1"/>
  <c r="G224" i="1"/>
  <c r="G228" i="1"/>
  <c r="G232" i="1"/>
  <c r="G236" i="1"/>
  <c r="G240" i="1"/>
  <c r="G244" i="1"/>
  <c r="G251" i="1"/>
  <c r="G255" i="1"/>
  <c r="G262" i="1"/>
  <c r="G266" i="1"/>
  <c r="G270" i="1"/>
  <c r="G274" i="1"/>
  <c r="G278" i="1"/>
  <c r="G282" i="1"/>
  <c r="G291" i="1"/>
  <c r="G297" i="1"/>
  <c r="G301" i="1"/>
  <c r="G305" i="1"/>
  <c r="G308" i="1"/>
  <c r="G312" i="1"/>
  <c r="H359" i="1"/>
  <c r="H363" i="1"/>
  <c r="H367" i="1"/>
  <c r="H371" i="1"/>
  <c r="H375" i="1"/>
  <c r="H379" i="1"/>
  <c r="H383" i="1"/>
  <c r="H387" i="1"/>
  <c r="H391" i="1"/>
  <c r="H395" i="1"/>
  <c r="H399" i="1"/>
  <c r="I1452" i="1"/>
  <c r="I1446" i="1"/>
  <c r="I1463" i="1"/>
  <c r="H1440" i="1"/>
  <c r="I1440" i="1" s="1"/>
  <c r="H1442" i="1"/>
  <c r="I1442" i="1" s="1"/>
  <c r="H1444" i="1"/>
  <c r="I1444" i="1" s="1"/>
  <c r="G1447" i="1"/>
  <c r="G1449" i="1"/>
  <c r="G1451" i="1"/>
  <c r="G1454" i="1"/>
  <c r="G1455" i="1"/>
  <c r="G1457" i="1"/>
  <c r="G1459" i="1"/>
  <c r="G1461" i="1"/>
  <c r="G1462" i="1"/>
  <c r="G1464" i="1"/>
  <c r="G1466" i="1"/>
  <c r="G1468" i="1"/>
  <c r="G1472" i="1"/>
  <c r="G1474" i="1"/>
  <c r="G1477" i="1"/>
  <c r="I1477" i="1" s="1"/>
  <c r="H1479" i="1"/>
  <c r="I1479" i="1" s="1"/>
  <c r="J1479" i="1"/>
  <c r="G1481" i="1"/>
  <c r="H1484" i="1"/>
  <c r="G1489" i="1"/>
  <c r="H1492" i="1"/>
  <c r="G1497" i="1"/>
  <c r="H1500" i="1"/>
  <c r="G1505" i="1"/>
  <c r="H1508" i="1"/>
  <c r="G1513" i="1"/>
  <c r="H1516" i="1"/>
  <c r="G1522" i="1"/>
  <c r="G1526" i="1"/>
  <c r="G1530" i="1"/>
  <c r="G1534" i="1"/>
  <c r="G1538" i="1"/>
  <c r="G1542" i="1"/>
  <c r="G1546" i="1"/>
  <c r="G1550" i="1"/>
  <c r="G1554" i="1"/>
  <c r="D82" i="4"/>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J1477" i="1"/>
  <c r="H1480" i="1"/>
  <c r="G1482" i="1"/>
  <c r="G1485" i="1"/>
  <c r="H1488" i="1"/>
  <c r="G1490" i="1"/>
  <c r="G149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F37" i="4"/>
  <c r="D7" i="4"/>
  <c r="F202" i="4"/>
  <c r="D196" i="4"/>
  <c r="E106" i="4"/>
  <c r="D102" i="1" s="1"/>
  <c r="H21" i="9"/>
  <c r="F177" i="4"/>
  <c r="F216" i="4"/>
  <c r="D215" i="4"/>
  <c r="E363" i="4"/>
  <c r="D358" i="1" s="1"/>
  <c r="H358" i="1" s="1"/>
  <c r="E643" i="4"/>
  <c r="D637" i="1" s="1"/>
  <c r="D421" i="4"/>
  <c r="D625" i="4"/>
  <c r="D12" i="5"/>
  <c r="D190" i="5"/>
  <c r="F134" i="4"/>
  <c r="D133" i="4"/>
  <c r="D252" i="4"/>
  <c r="D299" i="4"/>
  <c r="F304" i="4"/>
  <c r="D311" i="4"/>
  <c r="F402" i="4"/>
  <c r="F460" i="4"/>
  <c r="D459" i="4"/>
  <c r="H289" i="9"/>
  <c r="E87" i="5"/>
  <c r="D177" i="5"/>
  <c r="F180" i="5"/>
  <c r="D238" i="5"/>
  <c r="E35" i="6"/>
  <c r="D351" i="4"/>
  <c r="F356" i="4"/>
  <c r="F530" i="4"/>
  <c r="D529" i="4"/>
  <c r="F119" i="5"/>
  <c r="D118" i="5"/>
  <c r="H307" i="9"/>
  <c r="F246" i="5"/>
  <c r="D245" i="5"/>
  <c r="E50" i="4"/>
  <c r="D46" i="1" s="1"/>
  <c r="E82" i="4"/>
  <c r="D78" i="1" s="1"/>
  <c r="F139" i="4"/>
  <c r="D224" i="4"/>
  <c r="E252" i="4"/>
  <c r="D248" i="1" s="1"/>
  <c r="F264" i="4"/>
  <c r="D263" i="4"/>
  <c r="E311" i="4"/>
  <c r="D306" i="1" s="1"/>
  <c r="D643" i="4"/>
  <c r="F416" i="4"/>
  <c r="D515" i="4"/>
  <c r="D567" i="4"/>
  <c r="D580" i="4"/>
  <c r="F585" i="4"/>
  <c r="F594" i="4"/>
  <c r="D593" i="4"/>
  <c r="F239" i="5"/>
  <c r="E238" i="5"/>
  <c r="F259" i="5"/>
  <c r="E258" i="5"/>
  <c r="D1235" i="1" s="1"/>
  <c r="E92" i="9"/>
  <c r="B92" i="9" s="1"/>
  <c r="B98" i="9"/>
  <c r="E108" i="9"/>
  <c r="B108" i="9" s="1"/>
  <c r="E143" i="9"/>
  <c r="B143" i="9" s="1"/>
  <c r="D7" i="5"/>
  <c r="D69" i="5"/>
  <c r="D206" i="5"/>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65" i="9"/>
  <c r="G164" i="9"/>
  <c r="E164" i="9" s="1"/>
  <c r="B164" i="9" s="1"/>
  <c r="G163" i="9"/>
  <c r="E163" i="9" s="1"/>
  <c r="B163" i="9" s="1"/>
  <c r="G162" i="9"/>
  <c r="E162" i="9" s="1"/>
  <c r="B162" i="9" s="1"/>
  <c r="G161" i="9"/>
  <c r="E161" i="9" s="1"/>
  <c r="B16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0" i="9"/>
  <c r="E190" i="9" s="1"/>
  <c r="B190" i="9" s="1"/>
  <c r="G166" i="9"/>
  <c r="H165" i="9"/>
  <c r="I10" i="9"/>
  <c r="G21" i="9"/>
  <c r="E289" i="9"/>
  <c r="B289" i="9" s="1"/>
  <c r="B86" i="9"/>
  <c r="B90" i="9"/>
  <c r="E100" i="9"/>
  <c r="B100" i="9" s="1"/>
  <c r="B106" i="9"/>
  <c r="B215" i="9"/>
  <c r="I1456" i="1" l="1"/>
  <c r="G1013" i="1"/>
  <c r="D42" i="8"/>
  <c r="I34" i="3" s="1"/>
  <c r="H1469" i="1"/>
  <c r="D43" i="8"/>
  <c r="C1524" i="1"/>
  <c r="E166" i="9"/>
  <c r="B166" i="9" s="1"/>
  <c r="E141" i="6"/>
  <c r="D1435" i="1" s="1"/>
  <c r="I1457" i="1"/>
  <c r="I1451" i="1"/>
  <c r="F89" i="6"/>
  <c r="C1383" i="1"/>
  <c r="H30" i="3"/>
  <c r="C1453" i="1"/>
  <c r="I24" i="3"/>
  <c r="D1299" i="1"/>
  <c r="E528" i="4"/>
  <c r="D522" i="1" s="1"/>
  <c r="D523" i="1"/>
  <c r="H24" i="3"/>
  <c r="C1299" i="1"/>
  <c r="I1466" i="1"/>
  <c r="H309" i="9"/>
  <c r="D1167" i="1"/>
  <c r="F472" i="4"/>
  <c r="C466" i="1"/>
  <c r="F5" i="6"/>
  <c r="G120" i="1"/>
  <c r="D5" i="7"/>
  <c r="C1437" i="1"/>
  <c r="H31" i="3"/>
  <c r="C1469" i="1"/>
  <c r="G1469" i="1" s="1"/>
  <c r="F484" i="4"/>
  <c r="C478" i="1"/>
  <c r="H478" i="1" s="1"/>
  <c r="H27" i="3"/>
  <c r="C1408" i="1"/>
  <c r="F644" i="4"/>
  <c r="C638" i="1"/>
  <c r="H638" i="1" s="1"/>
  <c r="I29" i="3"/>
  <c r="D1436" i="1"/>
  <c r="I27" i="3"/>
  <c r="D1408" i="1"/>
  <c r="G1412" i="1"/>
  <c r="H1412" i="1"/>
  <c r="H1048" i="1"/>
  <c r="G1048" i="1"/>
  <c r="E7" i="5"/>
  <c r="F7" i="5" s="1"/>
  <c r="B192" i="9"/>
  <c r="G478" i="1"/>
  <c r="E420" i="4"/>
  <c r="E636" i="4" s="1"/>
  <c r="D630" i="1" s="1"/>
  <c r="F363" i="4"/>
  <c r="F163" i="4"/>
  <c r="G159" i="1"/>
  <c r="G148" i="1"/>
  <c r="E21" i="9"/>
  <c r="B21" i="9" s="1"/>
  <c r="I28" i="3"/>
  <c r="G313" i="9"/>
  <c r="E313" i="9" s="1"/>
  <c r="B313" i="9" s="1"/>
  <c r="E165" i="9"/>
  <c r="B165" i="9" s="1"/>
  <c r="F35" i="6"/>
  <c r="H25" i="3"/>
  <c r="C1329" i="1"/>
  <c r="G1235" i="1"/>
  <c r="H1235" i="1"/>
  <c r="F593" i="4"/>
  <c r="C587" i="1"/>
  <c r="F567" i="4"/>
  <c r="C561" i="1"/>
  <c r="F224" i="4"/>
  <c r="C220" i="1"/>
  <c r="F459" i="4"/>
  <c r="C453" i="1"/>
  <c r="F311" i="4"/>
  <c r="C306" i="1"/>
  <c r="F421" i="4"/>
  <c r="D420" i="4"/>
  <c r="C415" i="1"/>
  <c r="E298" i="4"/>
  <c r="E151" i="4"/>
  <c r="I1472" i="1"/>
  <c r="I1462" i="1"/>
  <c r="I1455" i="1"/>
  <c r="I1449" i="1"/>
  <c r="G310" i="9"/>
  <c r="E310" i="9" s="1"/>
  <c r="B310" i="9" s="1"/>
  <c r="F206" i="5"/>
  <c r="C1183" i="1"/>
  <c r="F515" i="4"/>
  <c r="C509" i="1"/>
  <c r="F263" i="4"/>
  <c r="C259" i="1"/>
  <c r="D141" i="6"/>
  <c r="I22" i="3"/>
  <c r="D1153" i="1"/>
  <c r="D528" i="4"/>
  <c r="F529" i="4"/>
  <c r="C523" i="1"/>
  <c r="F351" i="4"/>
  <c r="D350" i="4"/>
  <c r="C346" i="1"/>
  <c r="G307" i="9"/>
  <c r="E307" i="9" s="1"/>
  <c r="B307" i="9" s="1"/>
  <c r="F177" i="5"/>
  <c r="D176" i="5"/>
  <c r="C1154" i="1"/>
  <c r="F133" i="4"/>
  <c r="C129" i="1"/>
  <c r="G309" i="9"/>
  <c r="F190" i="5"/>
  <c r="C1167" i="1"/>
  <c r="D151" i="4"/>
  <c r="F196" i="4"/>
  <c r="C192" i="1"/>
  <c r="E6" i="4"/>
  <c r="F50" i="4"/>
  <c r="I1468" i="1"/>
  <c r="I1447" i="1"/>
  <c r="F213" i="9"/>
  <c r="B213" i="9" s="1"/>
  <c r="D68" i="5"/>
  <c r="F69" i="5"/>
  <c r="C1047" i="1"/>
  <c r="E237" i="5"/>
  <c r="E175" i="5" s="1"/>
  <c r="D1152" i="1" s="1"/>
  <c r="D1215" i="1"/>
  <c r="I25" i="3"/>
  <c r="D1329" i="1"/>
  <c r="E68" i="5"/>
  <c r="D1065" i="1"/>
  <c r="D414" i="1"/>
  <c r="D298" i="4"/>
  <c r="F299" i="4"/>
  <c r="C294" i="1"/>
  <c r="F12" i="5"/>
  <c r="C990" i="1"/>
  <c r="I1459" i="1"/>
  <c r="G358" i="1"/>
  <c r="F129" i="6"/>
  <c r="C1423" i="1"/>
  <c r="D6" i="5"/>
  <c r="H20" i="3"/>
  <c r="C985" i="1"/>
  <c r="F580" i="4"/>
  <c r="C574" i="1"/>
  <c r="F643" i="4"/>
  <c r="C637" i="1"/>
  <c r="H46" i="1"/>
  <c r="G46" i="1"/>
  <c r="F245" i="5"/>
  <c r="C1222" i="1"/>
  <c r="F118" i="5"/>
  <c r="C1096" i="1"/>
  <c r="F238" i="5"/>
  <c r="D237" i="5"/>
  <c r="C1215" i="1"/>
  <c r="F252" i="4"/>
  <c r="C248" i="1"/>
  <c r="F625" i="4"/>
  <c r="C619" i="1"/>
  <c r="F215" i="4"/>
  <c r="C211" i="1"/>
  <c r="H102" i="1"/>
  <c r="G102" i="1"/>
  <c r="E350" i="4"/>
  <c r="F7" i="4"/>
  <c r="D6" i="4"/>
  <c r="C3" i="1"/>
  <c r="F82" i="4"/>
  <c r="C78" i="1"/>
  <c r="I1474" i="1"/>
  <c r="I1464" i="1"/>
  <c r="H19" i="9" l="1"/>
  <c r="E19" i="9" s="1"/>
  <c r="B19" i="9" s="1"/>
  <c r="C1517" i="1"/>
  <c r="G312" i="9"/>
  <c r="E312" i="9" s="1"/>
  <c r="B312" i="9" s="1"/>
  <c r="G638" i="1"/>
  <c r="E635" i="4"/>
  <c r="D629" i="1" s="1"/>
  <c r="H1437" i="1"/>
  <c r="G1437" i="1"/>
  <c r="H466" i="1"/>
  <c r="G466" i="1"/>
  <c r="I35" i="3"/>
  <c r="C1518" i="1"/>
  <c r="E309" i="9"/>
  <c r="B309" i="9" s="1"/>
  <c r="K1450" i="9"/>
  <c r="H29" i="3"/>
  <c r="C1436" i="1"/>
  <c r="G1436" i="1" s="1"/>
  <c r="G315" i="9"/>
  <c r="E315" i="9" s="1"/>
  <c r="G1299" i="1"/>
  <c r="H1299" i="1"/>
  <c r="G1383" i="1"/>
  <c r="H1383" i="1"/>
  <c r="G1453" i="1"/>
  <c r="H1453" i="1"/>
  <c r="G1524" i="1"/>
  <c r="H1524" i="1"/>
  <c r="G1408" i="1"/>
  <c r="H1408" i="1"/>
  <c r="I20" i="3"/>
  <c r="D985" i="1"/>
  <c r="H985" i="1" s="1"/>
  <c r="H1096" i="1"/>
  <c r="G1096" i="1"/>
  <c r="H574" i="1"/>
  <c r="G574" i="1"/>
  <c r="H3" i="1"/>
  <c r="G3" i="1"/>
  <c r="H619" i="1"/>
  <c r="G619" i="1"/>
  <c r="G1215" i="1"/>
  <c r="H1215" i="1"/>
  <c r="C984" i="1"/>
  <c r="H294" i="1"/>
  <c r="G294" i="1"/>
  <c r="G1047" i="1"/>
  <c r="H1047" i="1"/>
  <c r="H192" i="1"/>
  <c r="G192" i="1"/>
  <c r="G1154" i="1"/>
  <c r="H1154" i="1"/>
  <c r="H346" i="1"/>
  <c r="G346" i="1"/>
  <c r="E289" i="4"/>
  <c r="E290" i="4" s="1"/>
  <c r="D286" i="1" s="1"/>
  <c r="I17" i="3"/>
  <c r="D147" i="1"/>
  <c r="E412" i="4"/>
  <c r="I16" i="3"/>
  <c r="D2" i="1"/>
  <c r="G1167" i="1"/>
  <c r="H1167" i="1"/>
  <c r="H523" i="1"/>
  <c r="G523" i="1"/>
  <c r="H259" i="1"/>
  <c r="G259" i="1"/>
  <c r="G1183" i="1"/>
  <c r="H1183" i="1"/>
  <c r="F420" i="4"/>
  <c r="D635" i="4"/>
  <c r="C414" i="1"/>
  <c r="H453" i="1"/>
  <c r="G453" i="1"/>
  <c r="H561" i="1"/>
  <c r="G561" i="1"/>
  <c r="H78" i="1"/>
  <c r="G78" i="1"/>
  <c r="F6" i="4"/>
  <c r="D412" i="4"/>
  <c r="H16" i="3"/>
  <c r="C2" i="1"/>
  <c r="F237" i="5"/>
  <c r="H23" i="3"/>
  <c r="C1214" i="1"/>
  <c r="G1222" i="1"/>
  <c r="H1222" i="1"/>
  <c r="G637" i="1"/>
  <c r="H637" i="1"/>
  <c r="H1423" i="1"/>
  <c r="G1423" i="1"/>
  <c r="H1065" i="1"/>
  <c r="G1065" i="1"/>
  <c r="F176" i="5"/>
  <c r="D175" i="5"/>
  <c r="G278" i="9" s="1"/>
  <c r="H22" i="3"/>
  <c r="C1153" i="1"/>
  <c r="D408" i="4"/>
  <c r="F350" i="4"/>
  <c r="C345" i="1"/>
  <c r="D636" i="4"/>
  <c r="F528" i="4"/>
  <c r="C522" i="1"/>
  <c r="H509" i="1"/>
  <c r="G509" i="1"/>
  <c r="E407" i="4"/>
  <c r="D402" i="1" s="1"/>
  <c r="D293" i="1"/>
  <c r="H306" i="1"/>
  <c r="G306" i="1"/>
  <c r="H220" i="1"/>
  <c r="G220" i="1"/>
  <c r="G587" i="1"/>
  <c r="H587" i="1"/>
  <c r="H1329" i="1"/>
  <c r="G1329" i="1"/>
  <c r="H1517" i="1"/>
  <c r="G1517" i="1"/>
  <c r="E408" i="4"/>
  <c r="D403" i="1" s="1"/>
  <c r="D345" i="1"/>
  <c r="H211" i="1"/>
  <c r="G211" i="1"/>
  <c r="H248" i="1"/>
  <c r="G248" i="1"/>
  <c r="H990" i="1"/>
  <c r="G990" i="1"/>
  <c r="D407" i="4"/>
  <c r="F298" i="4"/>
  <c r="C293" i="1"/>
  <c r="I21" i="3"/>
  <c r="D1046" i="1"/>
  <c r="E6" i="5"/>
  <c r="G284" i="9" s="1"/>
  <c r="E284" i="9" s="1"/>
  <c r="B284" i="9" s="1"/>
  <c r="I23" i="3"/>
  <c r="D1214" i="1"/>
  <c r="F68" i="5"/>
  <c r="H21" i="3"/>
  <c r="C1046" i="1"/>
  <c r="D289" i="4"/>
  <c r="F151" i="4"/>
  <c r="H17" i="3"/>
  <c r="C147" i="1"/>
  <c r="H129" i="1"/>
  <c r="G129" i="1"/>
  <c r="F141" i="6"/>
  <c r="H28" i="3"/>
  <c r="C1435" i="1"/>
  <c r="H9" i="3" s="1"/>
  <c r="G317" i="9"/>
  <c r="E317" i="9" s="1"/>
  <c r="H415" i="1"/>
  <c r="G415" i="1"/>
  <c r="G985" i="1" l="1"/>
  <c r="E311" i="9"/>
  <c r="B315" i="9"/>
  <c r="E314" i="9"/>
  <c r="I10" i="3" s="1"/>
  <c r="H1518" i="1"/>
  <c r="G1518" i="1"/>
  <c r="H1436" i="1"/>
  <c r="H11" i="3"/>
  <c r="N3" i="9" s="1"/>
  <c r="K3" i="9"/>
  <c r="E316" i="9"/>
  <c r="I9" i="3" s="1"/>
  <c r="B317" i="9"/>
  <c r="F407" i="4"/>
  <c r="C402" i="1"/>
  <c r="H345" i="1"/>
  <c r="G345" i="1"/>
  <c r="H2" i="1"/>
  <c r="G2" i="1"/>
  <c r="G414" i="1"/>
  <c r="H414" i="1"/>
  <c r="G522" i="1"/>
  <c r="H522" i="1"/>
  <c r="F175" i="5"/>
  <c r="C1152" i="1"/>
  <c r="G1214" i="1"/>
  <c r="H1214" i="1"/>
  <c r="F635" i="4"/>
  <c r="C629" i="1"/>
  <c r="E639" i="4"/>
  <c r="D407" i="1"/>
  <c r="H147" i="1"/>
  <c r="G147" i="1"/>
  <c r="H1046" i="1"/>
  <c r="G1046" i="1"/>
  <c r="H293" i="1"/>
  <c r="G293" i="1"/>
  <c r="F408" i="4"/>
  <c r="C403" i="1"/>
  <c r="D639" i="4"/>
  <c r="F412" i="4"/>
  <c r="C407" i="1"/>
  <c r="H1435" i="1"/>
  <c r="G1435" i="1"/>
  <c r="D413" i="4"/>
  <c r="F289" i="4"/>
  <c r="D291" i="4"/>
  <c r="C285" i="1"/>
  <c r="H278" i="9"/>
  <c r="E278" i="9" s="1"/>
  <c r="D984" i="1"/>
  <c r="H8" i="3" s="1"/>
  <c r="F636" i="4"/>
  <c r="C630" i="1"/>
  <c r="G1153" i="1"/>
  <c r="H1153" i="1"/>
  <c r="D290" i="4"/>
  <c r="E413" i="4"/>
  <c r="E414" i="4" s="1"/>
  <c r="D409" i="1" s="1"/>
  <c r="E291" i="4"/>
  <c r="D287" i="1" s="1"/>
  <c r="D285" i="1"/>
  <c r="F6" i="5"/>
  <c r="I11" i="3" l="1"/>
  <c r="M3" i="9"/>
  <c r="E277" i="9"/>
  <c r="I8" i="3" s="1"/>
  <c r="B278" i="9"/>
  <c r="F290" i="4"/>
  <c r="C286" i="1"/>
  <c r="F291" i="4"/>
  <c r="C287" i="1"/>
  <c r="G407" i="1"/>
  <c r="H407" i="1"/>
  <c r="H403" i="1"/>
  <c r="G403" i="1"/>
  <c r="H402" i="1"/>
  <c r="G402" i="1"/>
  <c r="G984" i="1"/>
  <c r="D415" i="4"/>
  <c r="D640" i="4"/>
  <c r="D641" i="4" s="1"/>
  <c r="F413" i="4"/>
  <c r="C408" i="1"/>
  <c r="H984" i="1"/>
  <c r="D414" i="4"/>
  <c r="D633" i="1"/>
  <c r="E640" i="4"/>
  <c r="E641" i="4" s="1"/>
  <c r="E415" i="4"/>
  <c r="D410" i="1" s="1"/>
  <c r="D408" i="1"/>
  <c r="H630" i="1"/>
  <c r="G630" i="1"/>
  <c r="H285" i="1"/>
  <c r="G285" i="1"/>
  <c r="F639" i="4"/>
  <c r="C633" i="1"/>
  <c r="G629" i="1"/>
  <c r="H629" i="1"/>
  <c r="G1152" i="1"/>
  <c r="H1152" i="1"/>
  <c r="G408" i="1" l="1"/>
  <c r="H408" i="1"/>
  <c r="G633" i="1"/>
  <c r="H633" i="1"/>
  <c r="F414" i="4"/>
  <c r="C409" i="1"/>
  <c r="D642" i="4"/>
  <c r="F640" i="4"/>
  <c r="C634" i="1"/>
  <c r="H286" i="1"/>
  <c r="G286" i="1"/>
  <c r="H287" i="1"/>
  <c r="G287" i="1"/>
  <c r="D635" i="1"/>
  <c r="F641" i="4"/>
  <c r="D645" i="4"/>
  <c r="C635" i="1"/>
  <c r="E642" i="4"/>
  <c r="E645" i="4" s="1"/>
  <c r="D634" i="1"/>
  <c r="F415" i="4"/>
  <c r="C410" i="1"/>
  <c r="E646" i="4" l="1"/>
  <c r="D636" i="1"/>
  <c r="D646" i="4"/>
  <c r="F642" i="4"/>
  <c r="C636" i="1"/>
  <c r="G276" i="9"/>
  <c r="E276" i="9" s="1"/>
  <c r="B276" i="9" s="1"/>
  <c r="H410" i="1"/>
  <c r="G410" i="1"/>
  <c r="G635" i="1"/>
  <c r="H635" i="1"/>
  <c r="I18" i="3"/>
  <c r="D639" i="1"/>
  <c r="H409" i="1"/>
  <c r="G409" i="1"/>
  <c r="F645" i="4"/>
  <c r="H18" i="3"/>
  <c r="C639" i="1"/>
  <c r="H634" i="1"/>
  <c r="G634" i="1"/>
  <c r="F646" i="4" l="1"/>
  <c r="H19" i="3"/>
  <c r="C640" i="1"/>
  <c r="H639" i="1"/>
  <c r="G639" i="1"/>
  <c r="H636" i="1"/>
  <c r="G636" i="1"/>
  <c r="H7" i="3"/>
  <c r="I19" i="3"/>
  <c r="D640" i="1"/>
  <c r="J3" i="9" l="1"/>
  <c r="H640" i="1"/>
  <c r="G640" i="1"/>
  <c r="G274" i="9" l="1"/>
  <c r="M272" i="9"/>
  <c r="L272" i="9"/>
  <c r="H274" i="9"/>
  <c r="G18" i="9"/>
  <c r="I17" i="9"/>
  <c r="G16" i="9"/>
  <c r="M15" i="9"/>
  <c r="I12" i="9"/>
  <c r="J11" i="9"/>
  <c r="K10" i="9"/>
  <c r="I8" i="9"/>
  <c r="J7" i="9"/>
  <c r="K6" i="9"/>
  <c r="H18" i="9"/>
  <c r="I13" i="9"/>
  <c r="H17" i="9"/>
  <c r="J8" i="9"/>
  <c r="G15" i="9"/>
  <c r="I6" i="9"/>
  <c r="K12" i="9"/>
  <c r="K5" i="9"/>
  <c r="M16" i="9"/>
  <c r="J13" i="9"/>
  <c r="I11" i="9"/>
  <c r="I9" i="9"/>
  <c r="H16" i="9"/>
  <c r="G17" i="9"/>
  <c r="J10" i="9"/>
  <c r="K8" i="9"/>
  <c r="I5" i="9"/>
  <c r="K11" i="9"/>
  <c r="J17" i="9"/>
  <c r="K7" i="9"/>
  <c r="J12" i="9"/>
  <c r="J9" i="9"/>
  <c r="H15" i="9"/>
  <c r="I7" i="9"/>
  <c r="K13" i="9"/>
  <c r="J5" i="9"/>
  <c r="L16" i="9"/>
  <c r="K9" i="9"/>
  <c r="L15" i="9"/>
  <c r="J6" i="9"/>
  <c r="F15" i="9" l="1"/>
  <c r="F272" i="9"/>
  <c r="B272" i="9" s="1"/>
  <c r="E7" i="9"/>
  <c r="B7" i="9" s="1"/>
  <c r="E5" i="9"/>
  <c r="B5" i="9" s="1"/>
  <c r="E15" i="9"/>
  <c r="B15" i="9" s="1"/>
  <c r="E274" i="9"/>
  <c r="B274" i="9" s="1"/>
  <c r="E9" i="9"/>
  <c r="B9" i="9" s="1"/>
  <c r="E17" i="9"/>
  <c r="B17" i="9" s="1"/>
  <c r="E6" i="9"/>
  <c r="B6" i="9" s="1"/>
  <c r="E13" i="9"/>
  <c r="B13" i="9" s="1"/>
  <c r="E8" i="9"/>
  <c r="B8" i="9" s="1"/>
  <c r="E16" i="9"/>
  <c r="F16" i="9"/>
  <c r="F14" i="9" s="1"/>
  <c r="E10" i="9"/>
  <c r="B10" i="9" s="1"/>
  <c r="E11" i="9"/>
  <c r="B11" i="9" s="1"/>
  <c r="E12" i="9"/>
  <c r="B12" i="9" s="1"/>
  <c r="E18" i="9"/>
  <c r="B18" i="9" s="1"/>
  <c r="B16" i="9" l="1"/>
  <c r="E20" i="9"/>
  <c r="I7" i="3" s="1"/>
  <c r="F20"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<sst xmlns="http://schemas.openxmlformats.org/spreadsheetml/2006/main" count="4369" uniqueCount="3421">
  <si>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</si>
  <si>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</si>
  <si>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</si>
  <si>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</si>
  <si>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</si>
  <si>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</si>
  <si>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</si>
  <si>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</si>
  <si>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</si>
  <si>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</si>
  <si>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</si>
  <si>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</si>
  <si>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</si>
  <si>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</si>
  <si>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</si>
  <si>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</si>
  <si>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</si>
  <si>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</si>
  <si>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</si>
  <si>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</si>
  <si>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</si>
  <si>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</si>
  <si>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</si>
  <si>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</si>
  <si>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</si>
  <si>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</si>
  <si>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</si>
  <si>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</si>
  <si>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</si>
  <si>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</si>
  <si>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</si>
  <si>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MEDICINSKA ŠKOLA BJELOVAR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</si>
  <si>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</si>
  <si>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</si>
  <si>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</si>
  <si>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</si>
  <si>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</si>
  <si>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</si>
  <si>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</si>
  <si>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</si>
  <si>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</si>
  <si>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</si>
  <si>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</si>
  <si>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</si>
  <si>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</si>
  <si>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</si>
  <si>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</si>
  <si>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</si>
  <si>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</si>
  <si>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19003 - MEDICINSKA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</si>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</sst>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3920110.8500000006</v>
      </c>
      <c r="D2" s="6">
        <f>'PR-RAS'!E6</f>
        <v>3527367.5899999994</v>
      </c>
      <c r="E2" s="6">
        <v>0</v>
      </c>
      <c r="F2" s="6">
        <v>0</v>
      </c>
      <c r="G2" s="7">
        <f t="shared" ref="G2:G264" si="0">(B2/1000)*(C2*1+D2*2)</f>
        <v>10974.846029999999</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3627781.9000000004</v>
      </c>
      <c r="D46" s="1">
        <f>'PR-RAS'!E50</f>
        <v>3208776.73</v>
      </c>
      <c r="E46" s="1">
        <v>0</v>
      </c>
      <c r="F46" s="1">
        <v>0</v>
      </c>
      <c r="G46" s="2">
        <f t="shared" si="0"/>
        <v>452040.09119999997</v>
      </c>
      <c r="H46" s="2">
        <f t="shared" si="1"/>
        <v>0.36999999964609742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1172523.57</v>
      </c>
      <c r="D64" s="1">
        <f>'PR-RAS'!E68</f>
        <v>1224146.69</v>
      </c>
      <c r="E64" s="1">
        <v>0</v>
      </c>
      <c r="F64" s="1">
        <v>0</v>
      </c>
      <c r="G64" s="2">
        <f t="shared" si="0"/>
        <v>228111.46785000002</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1170864.53</v>
      </c>
      <c r="D65" s="1">
        <f>'PR-RAS'!E69</f>
        <v>1223548.69</v>
      </c>
      <c r="E65" s="1">
        <v>0</v>
      </c>
      <c r="F65" s="1">
        <v>0</v>
      </c>
      <c r="G65" s="2">
        <f t="shared" si="0"/>
        <v>231549.56224000003</v>
      </c>
      <c r="H65" s="2">
        <f t="shared" si="1"/>
        <v>0.78000000002793968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1659.04</v>
      </c>
      <c r="D66" s="1">
        <f>'PR-RAS'!E70</f>
        <v>598</v>
      </c>
      <c r="E66" s="1">
        <v>0</v>
      </c>
      <c r="F66" s="1">
        <v>0</v>
      </c>
      <c r="G66" s="2">
        <f t="shared" si="0"/>
        <v>185.57760000000002</v>
      </c>
      <c r="H66" s="2">
        <f t="shared" si="1"/>
        <v>3.999999999996362E-2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2455258.33</v>
      </c>
      <c r="D70" s="1">
        <f>'PR-RAS'!E74</f>
        <v>1984630.04</v>
      </c>
      <c r="E70" s="1">
        <v>0</v>
      </c>
      <c r="F70" s="1">
        <v>0</v>
      </c>
      <c r="G70" s="2">
        <f t="shared" si="0"/>
        <v>443291.77029000007</v>
      </c>
      <c r="H70" s="2">
        <f t="shared" si="1"/>
        <v>0.37000000011175871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2455258.33</v>
      </c>
      <c r="D71" s="1">
        <f>'PR-RAS'!E75</f>
        <v>1218990.1100000001</v>
      </c>
      <c r="E71" s="1">
        <v>0</v>
      </c>
      <c r="F71" s="1">
        <v>0</v>
      </c>
      <c r="G71" s="2">
        <f t="shared" si="0"/>
        <v>342526.69850000006</v>
      </c>
      <c r="H71" s="2">
        <f t="shared" si="1"/>
        <v>0.44000000017695129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765639.93</v>
      </c>
      <c r="E72" s="1">
        <v>0</v>
      </c>
      <c r="F72" s="1">
        <v>0</v>
      </c>
      <c r="G72" s="2">
        <f t="shared" si="0"/>
        <v>108720.87006</v>
      </c>
      <c r="H72" s="2">
        <f t="shared" si="1"/>
        <v>6.9999999948777258E-2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156.6</v>
      </c>
      <c r="D78" s="1">
        <f>'PR-RAS'!E82</f>
        <v>109.17</v>
      </c>
      <c r="E78" s="1">
        <v>0</v>
      </c>
      <c r="F78" s="1">
        <v>0</v>
      </c>
      <c r="G78" s="2">
        <f t="shared" si="0"/>
        <v>28.870380000000001</v>
      </c>
      <c r="H78" s="2">
        <f t="shared" si="1"/>
        <v>0.57000000000000739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156.6</v>
      </c>
      <c r="D79" s="1">
        <f>'PR-RAS'!E83</f>
        <v>109.17</v>
      </c>
      <c r="E79" s="1">
        <v>0</v>
      </c>
      <c r="F79" s="1">
        <v>0</v>
      </c>
      <c r="G79" s="2">
        <f t="shared" si="0"/>
        <v>29.24532</v>
      </c>
      <c r="H79" s="2">
        <f t="shared" si="1"/>
        <v>0.57000000000000739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156.6</v>
      </c>
      <c r="D81" s="1">
        <f>'PR-RAS'!E85</f>
        <v>109.17</v>
      </c>
      <c r="E81" s="1">
        <v>0</v>
      </c>
      <c r="F81" s="1">
        <v>0</v>
      </c>
      <c r="G81" s="2">
        <f t="shared" si="0"/>
        <v>29.995200000000001</v>
      </c>
      <c r="H81" s="2">
        <f t="shared" si="1"/>
        <v>0.57000000000000739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13735.48</v>
      </c>
      <c r="D120" s="1">
        <f>'PR-RAS'!E124</f>
        <v>14056.9</v>
      </c>
      <c r="E120" s="1">
        <v>0</v>
      </c>
      <c r="F120" s="1">
        <v>0</v>
      </c>
      <c r="G120" s="2">
        <f t="shared" si="0"/>
        <v>4980.0643199999995</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13496.58</v>
      </c>
      <c r="D121" s="1">
        <f>'PR-RAS'!E125</f>
        <v>13806.9</v>
      </c>
      <c r="E121" s="1">
        <v>0</v>
      </c>
      <c r="F121" s="1">
        <v>0</v>
      </c>
      <c r="G121" s="2">
        <f t="shared" si="0"/>
        <v>4933.2455999999993</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13496.58</v>
      </c>
      <c r="D123" s="1">
        <f>'PR-RAS'!E127</f>
        <v>13806.9</v>
      </c>
      <c r="E123" s="1">
        <v>0</v>
      </c>
      <c r="F123" s="1">
        <v>0</v>
      </c>
      <c r="G123" s="2">
        <f t="shared" si="0"/>
        <v>5015.4663599999994</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238.9</v>
      </c>
      <c r="D124" s="1">
        <f>'PR-RAS'!E128</f>
        <v>250</v>
      </c>
      <c r="E124" s="1">
        <v>0</v>
      </c>
      <c r="F124" s="1">
        <v>0</v>
      </c>
      <c r="G124" s="2">
        <f t="shared" si="0"/>
        <v>90.884699999999995</v>
      </c>
      <c r="H124" s="2">
        <f t="shared" si="1"/>
        <v>9.9999999999994316E-2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238.9</v>
      </c>
      <c r="D125" s="1">
        <f>'PR-RAS'!E129</f>
        <v>250</v>
      </c>
      <c r="E125" s="1">
        <v>0</v>
      </c>
      <c r="F125" s="1">
        <v>0</v>
      </c>
      <c r="G125" s="2">
        <f t="shared" si="0"/>
        <v>91.623599999999996</v>
      </c>
      <c r="H125" s="2">
        <f t="shared" si="1"/>
        <v>9.9999999999994316E-2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270265.93</v>
      </c>
      <c r="D129" s="1">
        <f>'PR-RAS'!E133</f>
        <v>298817.76</v>
      </c>
      <c r="E129" s="1">
        <v>0</v>
      </c>
      <c r="F129" s="1">
        <v>0</v>
      </c>
      <c r="G129" s="2">
        <f t="shared" si="0"/>
        <v>111091.38559999999</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270265.93</v>
      </c>
      <c r="D130" s="1">
        <f>'PR-RAS'!E134</f>
        <v>298817.76</v>
      </c>
      <c r="E130" s="1">
        <v>0</v>
      </c>
      <c r="F130" s="1">
        <v>0</v>
      </c>
      <c r="G130" s="2">
        <f t="shared" si="0"/>
        <v>111959.28705</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102234.15</v>
      </c>
      <c r="D131" s="1">
        <f>'PR-RAS'!E135</f>
        <v>130101.25</v>
      </c>
      <c r="E131" s="1">
        <v>0</v>
      </c>
      <c r="F131" s="1">
        <v>0</v>
      </c>
      <c r="G131" s="2">
        <f t="shared" si="0"/>
        <v>47116.764500000005</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168031.78</v>
      </c>
      <c r="D132" s="1">
        <f>'PR-RAS'!E136</f>
        <v>168716.51</v>
      </c>
      <c r="E132" s="1">
        <v>0</v>
      </c>
      <c r="F132" s="1">
        <v>0</v>
      </c>
      <c r="G132" s="2">
        <f t="shared" si="0"/>
        <v>66215.888800000015</v>
      </c>
      <c r="H132" s="2">
        <f t="shared" si="1"/>
        <v>0.70999999999185093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8170.94</v>
      </c>
      <c r="D135" s="1">
        <f>'PR-RAS'!E139</f>
        <v>5607.03</v>
      </c>
      <c r="E135" s="1">
        <v>0</v>
      </c>
      <c r="F135" s="1">
        <v>0</v>
      </c>
      <c r="G135" s="2">
        <f t="shared" si="0"/>
        <v>2597.59</v>
      </c>
      <c r="H135" s="2">
        <f t="shared" si="1"/>
        <v>9.0000000000145519E-2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8170.94</v>
      </c>
      <c r="D146" s="1">
        <f>'PR-RAS'!E150</f>
        <v>5607.03</v>
      </c>
      <c r="E146" s="1">
        <v>0</v>
      </c>
      <c r="F146" s="1">
        <v>0</v>
      </c>
      <c r="G146" s="2">
        <f t="shared" si="0"/>
        <v>2810.8249999999998</v>
      </c>
      <c r="H146" s="2">
        <f t="shared" si="1"/>
        <v>9.0000000000145519E-2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2045151.0699999998</v>
      </c>
      <c r="D147" s="1">
        <f>'PR-RAS'!E151</f>
        <v>2424596.4600000004</v>
      </c>
      <c r="E147" s="1">
        <v>0</v>
      </c>
      <c r="F147" s="1">
        <v>0</v>
      </c>
      <c r="G147" s="2">
        <f t="shared" si="0"/>
        <v>1006574.22254</v>
      </c>
      <c r="H147" s="2">
        <f t="shared" si="1"/>
        <v>0.53000000026077032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1060885.3399999999</v>
      </c>
      <c r="D148" s="1">
        <f>'PR-RAS'!E152</f>
        <v>1257321.0699999998</v>
      </c>
      <c r="E148" s="1">
        <v>0</v>
      </c>
      <c r="F148" s="1">
        <v>0</v>
      </c>
      <c r="G148" s="2">
        <f t="shared" si="0"/>
        <v>525602.53955999995</v>
      </c>
      <c r="H148" s="2">
        <f t="shared" si="1"/>
        <v>0.40999999968335032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877153.41999999993</v>
      </c>
      <c r="D149" s="1">
        <f>'PR-RAS'!E153</f>
        <v>1042185.82</v>
      </c>
      <c r="E149" s="1">
        <v>0</v>
      </c>
      <c r="F149" s="1">
        <v>0</v>
      </c>
      <c r="G149" s="2">
        <f t="shared" si="0"/>
        <v>438305.70887999993</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852086.34</v>
      </c>
      <c r="D150" s="1">
        <f>'PR-RAS'!E154</f>
        <v>1005493.82</v>
      </c>
      <c r="E150" s="1">
        <v>0</v>
      </c>
      <c r="F150" s="1">
        <v>0</v>
      </c>
      <c r="G150" s="2">
        <f t="shared" si="0"/>
        <v>426598.02301999996</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25067.08</v>
      </c>
      <c r="D152" s="1">
        <f>'PR-RAS'!E156</f>
        <v>36692</v>
      </c>
      <c r="E152" s="1">
        <v>0</v>
      </c>
      <c r="F152" s="1">
        <v>0</v>
      </c>
      <c r="G152" s="2">
        <f t="shared" si="0"/>
        <v>14866.113079999999</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42428.99</v>
      </c>
      <c r="D154" s="1">
        <f>'PR-RAS'!E158</f>
        <v>48000.87</v>
      </c>
      <c r="E154" s="1">
        <v>0</v>
      </c>
      <c r="F154" s="1">
        <v>0</v>
      </c>
      <c r="G154" s="2">
        <f t="shared" si="0"/>
        <v>21179.901690000002</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141302.93000000002</v>
      </c>
      <c r="D155" s="1">
        <f>'PR-RAS'!E159</f>
        <v>167134.38</v>
      </c>
      <c r="E155" s="1">
        <v>0</v>
      </c>
      <c r="F155" s="1">
        <v>0</v>
      </c>
      <c r="G155" s="2">
        <f t="shared" si="0"/>
        <v>73238.040260000009</v>
      </c>
      <c r="H155" s="2">
        <f t="shared" si="1"/>
        <v>0.4499999999825377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141069.70000000001</v>
      </c>
      <c r="D157" s="1">
        <f>'PR-RAS'!E161</f>
        <v>167134.38</v>
      </c>
      <c r="E157" s="1">
        <v>0</v>
      </c>
      <c r="F157" s="1">
        <v>0</v>
      </c>
      <c r="G157" s="2">
        <f t="shared" si="0"/>
        <v>74152.799760000009</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233.23</v>
      </c>
      <c r="D158" s="1">
        <f>'PR-RAS'!E162</f>
        <v>0</v>
      </c>
      <c r="E158" s="1">
        <v>0</v>
      </c>
      <c r="F158" s="1">
        <v>0</v>
      </c>
      <c r="G158" s="2">
        <f t="shared" si="0"/>
        <v>36.617109999999997</v>
      </c>
      <c r="H158" s="2">
        <f t="shared" si="1"/>
        <v>0.22999999999998977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403111.3</v>
      </c>
      <c r="D159" s="1">
        <f>'PR-RAS'!E163</f>
        <v>762452.41</v>
      </c>
      <c r="E159" s="1">
        <v>0</v>
      </c>
      <c r="F159" s="1">
        <v>0</v>
      </c>
      <c r="G159" s="2">
        <f t="shared" si="0"/>
        <v>304626.54696000001</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79580.53</v>
      </c>
      <c r="D160" s="1">
        <f>'PR-RAS'!E164</f>
        <v>316804.62999999995</v>
      </c>
      <c r="E160" s="1">
        <v>0</v>
      </c>
      <c r="F160" s="1">
        <v>0</v>
      </c>
      <c r="G160" s="2">
        <f t="shared" si="0"/>
        <v>113397.17660999999</v>
      </c>
      <c r="H160" s="2">
        <f t="shared" si="1"/>
        <v>0.8400000000547152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29198.51</v>
      </c>
      <c r="D161" s="1">
        <f>'PR-RAS'!E165</f>
        <v>173935.22999999998</v>
      </c>
      <c r="E161" s="1">
        <v>0</v>
      </c>
      <c r="F161" s="1">
        <v>0</v>
      </c>
      <c r="G161" s="2">
        <f t="shared" si="0"/>
        <v>60331.035199999998</v>
      </c>
      <c r="H161" s="2">
        <f t="shared" si="1"/>
        <v>0.71999999998297426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25844.06</v>
      </c>
      <c r="D162" s="1">
        <f>'PR-RAS'!E166</f>
        <v>25197.46</v>
      </c>
      <c r="E162" s="1">
        <v>0</v>
      </c>
      <c r="F162" s="1">
        <v>0</v>
      </c>
      <c r="G162" s="2">
        <f t="shared" si="0"/>
        <v>12274.475779999999</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21420.1</v>
      </c>
      <c r="D163" s="1">
        <f>'PR-RAS'!E167</f>
        <v>117275.43999999999</v>
      </c>
      <c r="E163" s="1">
        <v>0</v>
      </c>
      <c r="F163" s="1">
        <v>0</v>
      </c>
      <c r="G163" s="2">
        <f t="shared" si="0"/>
        <v>41467.298759999998</v>
      </c>
      <c r="H163" s="2">
        <f t="shared" si="1"/>
        <v>0.5399999999863212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3117.86</v>
      </c>
      <c r="D164" s="1">
        <f>'PR-RAS'!E168</f>
        <v>396.5</v>
      </c>
      <c r="E164" s="1">
        <v>0</v>
      </c>
      <c r="F164" s="1">
        <v>0</v>
      </c>
      <c r="G164" s="2">
        <f t="shared" si="0"/>
        <v>637.47018000000003</v>
      </c>
      <c r="H164" s="2">
        <f t="shared" si="1"/>
        <v>0.63999999999987267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44240.63</v>
      </c>
      <c r="D165" s="1">
        <f>'PR-RAS'!E169</f>
        <v>67536.99000000002</v>
      </c>
      <c r="E165" s="1">
        <v>0</v>
      </c>
      <c r="F165" s="1">
        <v>0</v>
      </c>
      <c r="G165" s="2">
        <f t="shared" si="0"/>
        <v>29407.596040000008</v>
      </c>
      <c r="H165" s="2">
        <f t="shared" si="1"/>
        <v>0.37999999998282874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20254.490000000002</v>
      </c>
      <c r="D166" s="1">
        <f>'PR-RAS'!E170</f>
        <v>26324.639999999999</v>
      </c>
      <c r="E166" s="1">
        <v>0</v>
      </c>
      <c r="F166" s="1">
        <v>0</v>
      </c>
      <c r="G166" s="2">
        <f t="shared" si="0"/>
        <v>12029.122050000002</v>
      </c>
      <c r="H166" s="2">
        <f t="shared" si="1"/>
        <v>0.85000000000218279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256.16000000000003</v>
      </c>
      <c r="D167" s="1">
        <f>'PR-RAS'!E171</f>
        <v>19.13</v>
      </c>
      <c r="E167" s="1">
        <v>0</v>
      </c>
      <c r="F167" s="1">
        <v>0</v>
      </c>
      <c r="G167" s="2">
        <f t="shared" si="0"/>
        <v>48.873720000000006</v>
      </c>
      <c r="H167" s="2">
        <f t="shared" si="1"/>
        <v>0.29000000000002402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13980.77</v>
      </c>
      <c r="D168" s="1">
        <f>'PR-RAS'!E172</f>
        <v>30939.22</v>
      </c>
      <c r="E168" s="1">
        <v>0</v>
      </c>
      <c r="F168" s="1">
        <v>0</v>
      </c>
      <c r="G168" s="2">
        <f t="shared" si="0"/>
        <v>12668.488070000001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6335.85</v>
      </c>
      <c r="D169" s="1">
        <f>'PR-RAS'!E173</f>
        <v>7698.7199999999993</v>
      </c>
      <c r="E169" s="1">
        <v>0</v>
      </c>
      <c r="F169" s="1">
        <v>0</v>
      </c>
      <c r="G169" s="2">
        <f t="shared" si="0"/>
        <v>3651.1927200000005</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123.43</v>
      </c>
      <c r="D170" s="1">
        <f>'PR-RAS'!E174</f>
        <v>1298.46</v>
      </c>
      <c r="E170" s="1">
        <v>0</v>
      </c>
      <c r="F170" s="1">
        <v>0</v>
      </c>
      <c r="G170" s="2">
        <f t="shared" si="0"/>
        <v>459.73915</v>
      </c>
      <c r="H170" s="2">
        <f t="shared" si="1"/>
        <v>0.8900000000000432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3289.93</v>
      </c>
      <c r="D172" s="1">
        <f>'PR-RAS'!E176</f>
        <v>1256.82</v>
      </c>
      <c r="E172" s="1">
        <v>0</v>
      </c>
      <c r="F172" s="1">
        <v>0</v>
      </c>
      <c r="G172" s="2">
        <f t="shared" si="0"/>
        <v>992.41047000000003</v>
      </c>
      <c r="H172" s="2">
        <f t="shared" si="1"/>
        <v>0.25000000000022737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251955.22999999998</v>
      </c>
      <c r="D173" s="1">
        <f>'PR-RAS'!E177</f>
        <v>271036.02</v>
      </c>
      <c r="E173" s="1">
        <v>0</v>
      </c>
      <c r="F173" s="1">
        <v>0</v>
      </c>
      <c r="G173" s="2">
        <f t="shared" si="0"/>
        <v>136572.69044000001</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7790.21</v>
      </c>
      <c r="D174" s="1">
        <f>'PR-RAS'!E178</f>
        <v>49484.24</v>
      </c>
      <c r="E174" s="1">
        <v>0</v>
      </c>
      <c r="F174" s="1">
        <v>0</v>
      </c>
      <c r="G174" s="2">
        <f t="shared" si="0"/>
        <v>18469.253369999999</v>
      </c>
      <c r="H174" s="2">
        <f t="shared" si="1"/>
        <v>0.44999999999799911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5195.18</v>
      </c>
      <c r="D175" s="1">
        <f>'PR-RAS'!E179</f>
        <v>20873.239999999998</v>
      </c>
      <c r="E175" s="1">
        <v>0</v>
      </c>
      <c r="F175" s="1">
        <v>0</v>
      </c>
      <c r="G175" s="2">
        <f t="shared" si="0"/>
        <v>8167.8488399999987</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3194.17</v>
      </c>
      <c r="D176" s="1">
        <f>'PR-RAS'!E180</f>
        <v>3186.19</v>
      </c>
      <c r="E176" s="1">
        <v>0</v>
      </c>
      <c r="F176" s="1">
        <v>0</v>
      </c>
      <c r="G176" s="2">
        <f t="shared" si="0"/>
        <v>1674.1462499999998</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6630.16</v>
      </c>
      <c r="D177" s="1">
        <f>'PR-RAS'!E181</f>
        <v>8638.2200000000012</v>
      </c>
      <c r="E177" s="1">
        <v>0</v>
      </c>
      <c r="F177" s="1">
        <v>0</v>
      </c>
      <c r="G177" s="2">
        <f t="shared" si="0"/>
        <v>4207.5616</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76284.25</v>
      </c>
      <c r="D178" s="1">
        <f>'PR-RAS'!E182</f>
        <v>2006.51</v>
      </c>
      <c r="E178" s="1">
        <v>0</v>
      </c>
      <c r="F178" s="1">
        <v>0</v>
      </c>
      <c r="G178" s="2">
        <f t="shared" si="0"/>
        <v>14212.61679</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1692.22</v>
      </c>
      <c r="D179" s="1">
        <f>'PR-RAS'!E183</f>
        <v>3400.91</v>
      </c>
      <c r="E179" s="1">
        <v>0</v>
      </c>
      <c r="F179" s="1">
        <v>0</v>
      </c>
      <c r="G179" s="2">
        <f t="shared" si="0"/>
        <v>1511.9391199999998</v>
      </c>
      <c r="H179" s="2">
        <f t="shared" si="1"/>
        <v>0.3100000000001728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111849.98</v>
      </c>
      <c r="D180" s="1">
        <f>'PR-RAS'!E184</f>
        <v>102027.72</v>
      </c>
      <c r="E180" s="1">
        <v>0</v>
      </c>
      <c r="F180" s="1">
        <v>0</v>
      </c>
      <c r="G180" s="2">
        <f t="shared" si="0"/>
        <v>56547.070179999995</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1333.27</v>
      </c>
      <c r="D181" s="1">
        <f>'PR-RAS'!E185</f>
        <v>200.54</v>
      </c>
      <c r="E181" s="1">
        <v>0</v>
      </c>
      <c r="F181" s="1">
        <v>0</v>
      </c>
      <c r="G181" s="2">
        <f t="shared" si="0"/>
        <v>312.18299999999999</v>
      </c>
      <c r="H181" s="2">
        <f t="shared" si="1"/>
        <v>0.72999999999998977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37985.79</v>
      </c>
      <c r="D182" s="1">
        <f>'PR-RAS'!E186</f>
        <v>81218.45</v>
      </c>
      <c r="E182" s="1">
        <v>0</v>
      </c>
      <c r="F182" s="1">
        <v>0</v>
      </c>
      <c r="G182" s="2">
        <f t="shared" si="0"/>
        <v>36276.506889999997</v>
      </c>
      <c r="H182" s="2">
        <f t="shared" si="1"/>
        <v>0.6599999999962165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27334.91</v>
      </c>
      <c r="D184" s="1">
        <f>'PR-RAS'!E188</f>
        <v>107074.77</v>
      </c>
      <c r="E184" s="1">
        <v>0</v>
      </c>
      <c r="F184" s="1">
        <v>0</v>
      </c>
      <c r="G184" s="2">
        <f t="shared" si="0"/>
        <v>44191.654350000004</v>
      </c>
      <c r="H184" s="2">
        <f t="shared" si="1"/>
        <v>0.31999999999607098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1000.73</v>
      </c>
      <c r="D186" s="1">
        <f>'PR-RAS'!E190</f>
        <v>2646.13</v>
      </c>
      <c r="E186" s="1">
        <v>0</v>
      </c>
      <c r="F186" s="1">
        <v>0</v>
      </c>
      <c r="G186" s="2">
        <f t="shared" si="0"/>
        <v>1164.2031500000001</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10833.11</v>
      </c>
      <c r="D187" s="1">
        <f>'PR-RAS'!E191</f>
        <v>87131.62</v>
      </c>
      <c r="E187" s="1">
        <v>0</v>
      </c>
      <c r="F187" s="1">
        <v>0</v>
      </c>
      <c r="G187" s="2">
        <f t="shared" si="0"/>
        <v>34427.921099999992</v>
      </c>
      <c r="H187" s="2">
        <f t="shared" si="1"/>
        <v>0.49000000000523869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564.07000000000005</v>
      </c>
      <c r="D188" s="1">
        <f>'PR-RAS'!E192</f>
        <v>565.89</v>
      </c>
      <c r="E188" s="1">
        <v>0</v>
      </c>
      <c r="F188" s="1">
        <v>0</v>
      </c>
      <c r="G188" s="2">
        <f t="shared" si="0"/>
        <v>317.12394999999998</v>
      </c>
      <c r="H188" s="2">
        <f t="shared" si="1"/>
        <v>0.18000000000006366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3374.48</v>
      </c>
      <c r="D189" s="1">
        <f>'PR-RAS'!E193</f>
        <v>3688.08</v>
      </c>
      <c r="E189" s="1">
        <v>0</v>
      </c>
      <c r="F189" s="1">
        <v>0</v>
      </c>
      <c r="G189" s="2">
        <f t="shared" si="0"/>
        <v>2021.12032</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6293.96</v>
      </c>
      <c r="D190" s="1">
        <f>'PR-RAS'!E194</f>
        <v>0</v>
      </c>
      <c r="E190" s="1">
        <v>0</v>
      </c>
      <c r="F190" s="1">
        <v>0</v>
      </c>
      <c r="G190" s="2">
        <f t="shared" si="0"/>
        <v>1189.55844</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5268.56</v>
      </c>
      <c r="D191" s="1">
        <f>'PR-RAS'!E195</f>
        <v>13043.05</v>
      </c>
      <c r="E191" s="1">
        <v>0</v>
      </c>
      <c r="F191" s="1">
        <v>0</v>
      </c>
      <c r="G191" s="2">
        <f t="shared" si="0"/>
        <v>5957.3854000000001</v>
      </c>
      <c r="H191" s="2">
        <f t="shared" si="1"/>
        <v>0.48999999999887223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11977.25</v>
      </c>
      <c r="D192" s="1">
        <f>'PR-RAS'!E196</f>
        <v>10920.9</v>
      </c>
      <c r="E192" s="1">
        <v>0</v>
      </c>
      <c r="F192" s="1">
        <v>0</v>
      </c>
      <c r="G192" s="2">
        <f t="shared" si="0"/>
        <v>6459.4385500000008</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3749.94</v>
      </c>
      <c r="D198" s="1">
        <f>'PR-RAS'!E202</f>
        <v>6596.21</v>
      </c>
      <c r="E198" s="1">
        <v>0</v>
      </c>
      <c r="F198" s="1">
        <v>0</v>
      </c>
      <c r="G198" s="2">
        <f t="shared" si="0"/>
        <v>3337.6449200000002</v>
      </c>
      <c r="H198" s="2">
        <f t="shared" si="1"/>
        <v>0.26999999999998181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3749.94</v>
      </c>
      <c r="D201" s="1">
        <f>'PR-RAS'!E205</f>
        <v>6596.21</v>
      </c>
      <c r="E201" s="1">
        <v>0</v>
      </c>
      <c r="F201" s="1">
        <v>0</v>
      </c>
      <c r="G201" s="2">
        <f t="shared" si="0"/>
        <v>3388.4720000000002</v>
      </c>
      <c r="H201" s="2">
        <f t="shared" si="1"/>
        <v>0.26999999999998181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8227.31</v>
      </c>
      <c r="D206" s="1">
        <f>'PR-RAS'!E210</f>
        <v>4324.6899999999996</v>
      </c>
      <c r="E206" s="1">
        <v>0</v>
      </c>
      <c r="F206" s="1">
        <v>0</v>
      </c>
      <c r="G206" s="2">
        <f t="shared" si="0"/>
        <v>3459.7214499999995</v>
      </c>
      <c r="H206" s="2">
        <f t="shared" si="1"/>
        <v>0.61999999999989086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1479.7</v>
      </c>
      <c r="D207" s="1">
        <f>'PR-RAS'!E211</f>
        <v>1385.51</v>
      </c>
      <c r="E207" s="1">
        <v>0</v>
      </c>
      <c r="F207" s="1">
        <v>0</v>
      </c>
      <c r="G207" s="2">
        <f t="shared" si="0"/>
        <v>875.64832000000001</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5888.01</v>
      </c>
      <c r="D209" s="1">
        <f>'PR-RAS'!E213</f>
        <v>1.85</v>
      </c>
      <c r="E209" s="1">
        <v>0</v>
      </c>
      <c r="F209" s="1">
        <v>0</v>
      </c>
      <c r="G209" s="2">
        <f t="shared" si="0"/>
        <v>1225.47568</v>
      </c>
      <c r="H209" s="2">
        <f t="shared" si="1"/>
        <v>0.16000000000021819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859.6</v>
      </c>
      <c r="D210" s="1">
        <f>'PR-RAS'!E214</f>
        <v>2937.33</v>
      </c>
      <c r="E210" s="1">
        <v>0</v>
      </c>
      <c r="F210" s="1">
        <v>0</v>
      </c>
      <c r="G210" s="2">
        <f t="shared" si="0"/>
        <v>1407.4603400000001</v>
      </c>
      <c r="H210" s="2">
        <f t="shared" si="1"/>
        <v>0.7299999999999045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99471.360000000001</v>
      </c>
      <c r="D211" s="1">
        <f>'PR-RAS'!E215</f>
        <v>74671.490000000005</v>
      </c>
      <c r="E211" s="1">
        <v>0</v>
      </c>
      <c r="F211" s="1">
        <v>0</v>
      </c>
      <c r="G211" s="2">
        <f t="shared" si="0"/>
        <v>52251.011400000003</v>
      </c>
      <c r="H211" s="2">
        <f t="shared" si="1"/>
        <v>0.85000000000582077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99471.360000000001</v>
      </c>
      <c r="D219" s="1">
        <f>'PR-RAS'!E223</f>
        <v>74671.490000000005</v>
      </c>
      <c r="E219" s="1">
        <v>0</v>
      </c>
      <c r="F219" s="1">
        <v>0</v>
      </c>
      <c r="G219" s="2">
        <f t="shared" si="0"/>
        <v>54241.526120000002</v>
      </c>
      <c r="H219" s="2">
        <f t="shared" si="1"/>
        <v>0.85000000000582077</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59595.159999999996</v>
      </c>
      <c r="D220" s="1">
        <f>'PR-RAS'!E224</f>
        <v>59778.99</v>
      </c>
      <c r="E220" s="1">
        <v>0</v>
      </c>
      <c r="F220" s="1">
        <v>0</v>
      </c>
      <c r="G220" s="2">
        <f t="shared" si="0"/>
        <v>39234.537659999995</v>
      </c>
      <c r="H220" s="2">
        <f t="shared" si="1"/>
        <v>0.16999999999825377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2498.4499999999998</v>
      </c>
      <c r="D240" s="1">
        <f>'PR-RAS'!E244</f>
        <v>5427.17</v>
      </c>
      <c r="E240" s="1">
        <v>0</v>
      </c>
      <c r="F240" s="1">
        <v>0</v>
      </c>
      <c r="G240" s="2">
        <f t="shared" si="0"/>
        <v>3191.3168100000003</v>
      </c>
      <c r="H240" s="2">
        <f t="shared" si="1"/>
        <v>0.61999999999989086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2498.4499999999998</v>
      </c>
      <c r="D241" s="1">
        <f>'PR-RAS'!E245</f>
        <v>5427.17</v>
      </c>
      <c r="E241" s="1">
        <v>0</v>
      </c>
      <c r="F241" s="1">
        <v>0</v>
      </c>
      <c r="G241" s="2">
        <f t="shared" si="0"/>
        <v>3204.6696000000002</v>
      </c>
      <c r="H241" s="2">
        <f t="shared" si="1"/>
        <v>0.61999999999989086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57096.71</v>
      </c>
      <c r="D243" s="1">
        <f>'PR-RAS'!E247</f>
        <v>54351.82</v>
      </c>
      <c r="E243" s="1">
        <v>0</v>
      </c>
      <c r="F243" s="1">
        <v>0</v>
      </c>
      <c r="G243" s="2">
        <f t="shared" si="0"/>
        <v>40123.684699999998</v>
      </c>
      <c r="H243" s="2">
        <f t="shared" si="1"/>
        <v>0.47000000000116415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57096.71</v>
      </c>
      <c r="D246" s="1">
        <f>'PR-RAS'!E250</f>
        <v>54351.82</v>
      </c>
      <c r="E246" s="1">
        <v>0</v>
      </c>
      <c r="F246" s="1">
        <v>0</v>
      </c>
      <c r="G246" s="2">
        <f t="shared" si="0"/>
        <v>40621.085749999998</v>
      </c>
      <c r="H246" s="2">
        <f t="shared" si="1"/>
        <v>0.47000000000116415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410110.66</v>
      </c>
      <c r="D259" s="1">
        <f>'PR-RAS'!E263</f>
        <v>259451.6</v>
      </c>
      <c r="E259" s="1">
        <v>0</v>
      </c>
      <c r="F259" s="1">
        <v>0</v>
      </c>
      <c r="G259" s="2">
        <f t="shared" si="0"/>
        <v>239685.57587999999</v>
      </c>
      <c r="H259" s="2">
        <f t="shared" si="1"/>
        <v>0.7400000000197906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410110.66</v>
      </c>
      <c r="D260" s="1">
        <f>'PR-RAS'!E264</f>
        <v>259451.6</v>
      </c>
      <c r="E260" s="1">
        <v>0</v>
      </c>
      <c r="F260" s="1">
        <v>0</v>
      </c>
      <c r="G260" s="2">
        <f t="shared" si="0"/>
        <v>240614.58974</v>
      </c>
      <c r="H260" s="2">
        <f t="shared" si="1"/>
        <v>0.7400000000197906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1392.63</v>
      </c>
      <c r="E262" s="1">
        <v>0</v>
      </c>
      <c r="F262" s="1">
        <v>0</v>
      </c>
      <c r="G262" s="2">
        <f t="shared" si="0"/>
        <v>726.9528600000001</v>
      </c>
      <c r="H262" s="2">
        <f t="shared" si="1"/>
        <v>0.36999999999989086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410110.66</v>
      </c>
      <c r="D263" s="1">
        <f>'PR-RAS'!E267</f>
        <v>258058.97</v>
      </c>
      <c r="E263" s="1">
        <v>0</v>
      </c>
      <c r="F263" s="1">
        <v>0</v>
      </c>
      <c r="G263" s="2">
        <f t="shared" si="0"/>
        <v>242671.89319999999</v>
      </c>
      <c r="H263" s="2">
        <f t="shared" si="1"/>
        <v>0.37000000002444722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2045151.0699999998</v>
      </c>
      <c r="D285" s="1">
        <f>'PR-RAS'!E289</f>
        <v>2424596.4600000004</v>
      </c>
      <c r="E285" s="1">
        <v>0</v>
      </c>
      <c r="F285" s="1">
        <v>0</v>
      </c>
      <c r="G285" s="2">
        <f t="shared" si="8"/>
        <v>1957993.6931599998</v>
      </c>
      <c r="H285" s="2">
        <f t="shared" si="9"/>
        <v>0.53000000026077032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1874959.7800000007</v>
      </c>
      <c r="D286" s="1">
        <f>'PR-RAS'!E290</f>
        <v>1102771.129999999</v>
      </c>
      <c r="E286" s="1">
        <v>0</v>
      </c>
      <c r="F286" s="1">
        <v>0</v>
      </c>
      <c r="G286" s="2">
        <f t="shared" si="8"/>
        <v>1162943.0813999996</v>
      </c>
      <c r="H286" s="2">
        <f t="shared" si="9"/>
        <v>0.34999999823048711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302846.49</v>
      </c>
      <c r="D288" s="1">
        <f>'PR-RAS'!E292</f>
        <v>0</v>
      </c>
      <c r="E288" s="1">
        <v>0</v>
      </c>
      <c r="F288" s="1">
        <v>0</v>
      </c>
      <c r="G288" s="2">
        <f t="shared" si="8"/>
        <v>86916.94262999999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2049.8200000000002</v>
      </c>
      <c r="E289" s="1">
        <v>0</v>
      </c>
      <c r="F289" s="1">
        <v>0</v>
      </c>
      <c r="G289" s="2">
        <f t="shared" si="8"/>
        <v>1180.69632</v>
      </c>
      <c r="H289" s="2">
        <f t="shared" si="9"/>
        <v>0.17999999999983629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79.849999999999994</v>
      </c>
      <c r="D290" s="1">
        <f>'PR-RAS'!E294</f>
        <v>10831.32</v>
      </c>
      <c r="E290" s="1">
        <v>0</v>
      </c>
      <c r="F290" s="1">
        <v>0</v>
      </c>
      <c r="G290" s="2">
        <f t="shared" si="8"/>
        <v>6283.5796099999989</v>
      </c>
      <c r="H290" s="2">
        <f t="shared" si="9"/>
        <v>0.46999999999971465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79.849999999999994</v>
      </c>
      <c r="D291" s="1">
        <f>'PR-RAS'!E295</f>
        <v>10831.32</v>
      </c>
      <c r="E291" s="1">
        <v>0</v>
      </c>
      <c r="F291" s="1">
        <v>0</v>
      </c>
      <c r="G291" s="2">
        <f t="shared" si="8"/>
        <v>6305.3220999999994</v>
      </c>
      <c r="H291" s="2">
        <f t="shared" si="9"/>
        <v>0.46999999999971465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2179856.09</v>
      </c>
      <c r="D345" s="1">
        <f>'PR-RAS'!E350</f>
        <v>1963285.75</v>
      </c>
      <c r="E345" s="1">
        <v>0</v>
      </c>
      <c r="F345" s="1">
        <v>0</v>
      </c>
      <c r="G345" s="2">
        <f t="shared" si="8"/>
        <v>2100611.0909599997</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68887.12</v>
      </c>
      <c r="D346" s="1">
        <f>'PR-RAS'!E351</f>
        <v>195</v>
      </c>
      <c r="E346" s="1">
        <v>0</v>
      </c>
      <c r="F346" s="1">
        <v>0</v>
      </c>
      <c r="G346" s="2">
        <f t="shared" si="8"/>
        <v>23900.606399999997</v>
      </c>
      <c r="H346" s="2">
        <f t="shared" si="9"/>
        <v>0.11999999999534339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68887.12</v>
      </c>
      <c r="D351" s="1">
        <f>'PR-RAS'!E356</f>
        <v>195</v>
      </c>
      <c r="E351" s="1">
        <v>0</v>
      </c>
      <c r="F351" s="1">
        <v>0</v>
      </c>
      <c r="G351" s="2">
        <f t="shared" si="8"/>
        <v>24246.991999999998</v>
      </c>
      <c r="H351" s="2">
        <f t="shared" si="9"/>
        <v>0.11999999999534339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68887.12</v>
      </c>
      <c r="D354" s="1">
        <f>'PR-RAS'!E359</f>
        <v>195</v>
      </c>
      <c r="E354" s="1">
        <v>0</v>
      </c>
      <c r="F354" s="1">
        <v>0</v>
      </c>
      <c r="G354" s="2">
        <f t="shared" si="8"/>
        <v>24454.823359999999</v>
      </c>
      <c r="H354" s="2">
        <f t="shared" si="9"/>
        <v>0.11999999999534339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2220.94</v>
      </c>
      <c r="D358" s="1">
        <f>'PR-RAS'!E363</f>
        <v>1963090.75</v>
      </c>
      <c r="E358" s="1">
        <v>0</v>
      </c>
      <c r="F358" s="1">
        <v>0</v>
      </c>
      <c r="G358" s="2">
        <f t="shared" si="8"/>
        <v>1402439.67108</v>
      </c>
      <c r="H358" s="2">
        <f t="shared" si="9"/>
        <v>0.30999999999994543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1027.31</v>
      </c>
      <c r="D364" s="1">
        <f>'PR-RAS'!E369</f>
        <v>1961854.18</v>
      </c>
      <c r="E364" s="1">
        <v>0</v>
      </c>
      <c r="F364" s="1">
        <v>0</v>
      </c>
      <c r="G364" s="2">
        <f t="shared" si="8"/>
        <v>1424679.0482099999</v>
      </c>
      <c r="H364" s="2">
        <f t="shared" si="9"/>
        <v>0.48999999993475285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894.72</v>
      </c>
      <c r="D365" s="1">
        <f>'PR-RAS'!E370</f>
        <v>212304.16999999998</v>
      </c>
      <c r="E365" s="1">
        <v>0</v>
      </c>
      <c r="F365" s="1">
        <v>0</v>
      </c>
      <c r="G365" s="2">
        <f t="shared" si="8"/>
        <v>154883.11383999998</v>
      </c>
      <c r="H365" s="2">
        <f t="shared" si="9"/>
        <v>0.44999999998367457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132.59</v>
      </c>
      <c r="D366" s="1">
        <f>'PR-RAS'!E371</f>
        <v>0</v>
      </c>
      <c r="E366" s="1">
        <v>0</v>
      </c>
      <c r="F366" s="1">
        <v>0</v>
      </c>
      <c r="G366" s="2">
        <f t="shared" si="8"/>
        <v>48.395350000000001</v>
      </c>
      <c r="H366" s="2">
        <f t="shared" si="9"/>
        <v>0.40999999999999659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5263.54</v>
      </c>
      <c r="E367" s="1">
        <v>0</v>
      </c>
      <c r="F367" s="1">
        <v>0</v>
      </c>
      <c r="G367" s="2">
        <f t="shared" si="8"/>
        <v>3852.9112799999998</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1633477.31</v>
      </c>
      <c r="E368" s="1">
        <v>0</v>
      </c>
      <c r="F368" s="1">
        <v>0</v>
      </c>
      <c r="G368" s="2">
        <f t="shared" si="8"/>
        <v>1198972.3455400001</v>
      </c>
      <c r="H368" s="2">
        <f t="shared" si="9"/>
        <v>0.31000000005587935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21229.23</v>
      </c>
      <c r="E369" s="1">
        <v>0</v>
      </c>
      <c r="F369" s="1">
        <v>0</v>
      </c>
      <c r="G369" s="2">
        <f t="shared" si="8"/>
        <v>15624.71328</v>
      </c>
      <c r="H369" s="2">
        <f t="shared" si="9"/>
        <v>0.22999999999956344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89579.93</v>
      </c>
      <c r="E371" s="1">
        <v>0</v>
      </c>
      <c r="F371" s="1">
        <v>0</v>
      </c>
      <c r="G371" s="2">
        <f t="shared" si="8"/>
        <v>66289.148199999996</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1193.6300000000001</v>
      </c>
      <c r="D378" s="1">
        <f>'PR-RAS'!E383</f>
        <v>1236.57</v>
      </c>
      <c r="E378" s="1">
        <v>0</v>
      </c>
      <c r="F378" s="1">
        <v>0</v>
      </c>
      <c r="G378" s="2">
        <f t="shared" si="8"/>
        <v>1382.37229</v>
      </c>
      <c r="H378" s="2">
        <f t="shared" si="9"/>
        <v>0.79999999999995453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1193.6300000000001</v>
      </c>
      <c r="D379" s="1">
        <f>'PR-RAS'!E384</f>
        <v>1236.57</v>
      </c>
      <c r="E379" s="1">
        <v>0</v>
      </c>
      <c r="F379" s="1">
        <v>0</v>
      </c>
      <c r="G379" s="2">
        <f t="shared" si="8"/>
        <v>1386.0390600000001</v>
      </c>
      <c r="H379" s="2">
        <f t="shared" si="9"/>
        <v>0.79999999999995453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2108748.0299999998</v>
      </c>
      <c r="D397" s="1">
        <f>'PR-RAS'!E402</f>
        <v>0</v>
      </c>
      <c r="E397" s="1">
        <v>0</v>
      </c>
      <c r="F397" s="1">
        <v>0</v>
      </c>
      <c r="G397" s="2">
        <f t="shared" si="8"/>
        <v>835064.21987999999</v>
      </c>
      <c r="H397" s="2">
        <f t="shared" si="9"/>
        <v>2.9999999795109034E-2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2108748.0299999998</v>
      </c>
      <c r="D398" s="1">
        <f>'PR-RAS'!E403</f>
        <v>0</v>
      </c>
      <c r="E398" s="1">
        <v>0</v>
      </c>
      <c r="F398" s="1">
        <v>0</v>
      </c>
      <c r="G398" s="2">
        <f t="shared" si="8"/>
        <v>837172.96791000001</v>
      </c>
      <c r="H398" s="2">
        <f t="shared" si="9"/>
        <v>2.9999999795109034E-2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2179856.09</v>
      </c>
      <c r="D403" s="1">
        <f>'PR-RAS'!E408</f>
        <v>1963285.75</v>
      </c>
      <c r="E403" s="1">
        <v>0</v>
      </c>
      <c r="F403" s="1">
        <v>0</v>
      </c>
      <c r="G403" s="2">
        <f t="shared" si="8"/>
        <v>2454783.8911800003</v>
      </c>
      <c r="H403" s="2">
        <f t="shared" si="9"/>
        <v>0.33999999985098839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3920110.8500000006</v>
      </c>
      <c r="D407" s="1">
        <f>'PR-RAS'!E412</f>
        <v>3527367.5899999994</v>
      </c>
      <c r="E407" s="1">
        <v>0</v>
      </c>
      <c r="F407" s="1">
        <v>0</v>
      </c>
      <c r="G407" s="2">
        <f t="shared" si="8"/>
        <v>4455787.4881800003</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4225007.16</v>
      </c>
      <c r="D408" s="1">
        <f>'PR-RAS'!E413</f>
        <v>4387882.2100000009</v>
      </c>
      <c r="E408" s="1">
        <v>0</v>
      </c>
      <c r="F408" s="1">
        <v>0</v>
      </c>
      <c r="G408" s="2">
        <f t="shared" si="8"/>
        <v>5291314.0330600003</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304896.30999999959</v>
      </c>
      <c r="D410" s="1">
        <f>'PR-RAS'!E415</f>
        <v>860514.62000000151</v>
      </c>
      <c r="E410" s="1">
        <v>0</v>
      </c>
      <c r="F410" s="1">
        <v>0</v>
      </c>
      <c r="G410" s="2">
        <f t="shared" si="8"/>
        <v>828603.54995000106</v>
      </c>
      <c r="H410" s="2">
        <f t="shared" si="9"/>
        <v>0.6899999980814755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302846.49</v>
      </c>
      <c r="D411" s="1">
        <f>'PR-RAS'!E416</f>
        <v>0</v>
      </c>
      <c r="E411" s="1">
        <v>0</v>
      </c>
      <c r="F411" s="1">
        <v>0</v>
      </c>
      <c r="G411" s="2">
        <f t="shared" si="8"/>
        <v>124167.06089999998</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2049.8200000000002</v>
      </c>
      <c r="E412" s="1">
        <v>0</v>
      </c>
      <c r="F412" s="1">
        <v>0</v>
      </c>
      <c r="G412" s="2">
        <f t="shared" si="8"/>
        <v>1684.9520400000001</v>
      </c>
      <c r="H412" s="2">
        <f t="shared" si="9"/>
        <v>0.17999999999983629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79.849999999999994</v>
      </c>
      <c r="D413" s="1">
        <f>'PR-RAS'!E418</f>
        <v>10831.32</v>
      </c>
      <c r="E413" s="1">
        <v>0</v>
      </c>
      <c r="F413" s="1">
        <v>0</v>
      </c>
      <c r="G413" s="2">
        <f t="shared" si="8"/>
        <v>8957.9058799999984</v>
      </c>
      <c r="H413" s="2">
        <f t="shared" si="9"/>
        <v>0.46999999999971465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1634992.86</v>
      </c>
      <c r="E414" s="1">
        <v>0</v>
      </c>
      <c r="F414" s="1">
        <v>0</v>
      </c>
      <c r="G414" s="2">
        <f t="shared" si="8"/>
        <v>1350504.1023599999</v>
      </c>
      <c r="H414" s="2">
        <f t="shared" si="9"/>
        <v>0.13999999989755452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1634992.86</v>
      </c>
      <c r="E478" s="1">
        <v>0</v>
      </c>
      <c r="F478" s="1">
        <v>0</v>
      </c>
      <c r="G478" s="2">
        <f t="shared" si="8"/>
        <v>1559783.1884399999</v>
      </c>
      <c r="H478" s="2">
        <f t="shared" si="9"/>
        <v>0.13999999989755452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1459950.8900000001</v>
      </c>
      <c r="E489" s="1">
        <v>0</v>
      </c>
      <c r="F489" s="1">
        <v>0</v>
      </c>
      <c r="G489" s="2">
        <f t="shared" si="8"/>
        <v>1424912.0686400002</v>
      </c>
      <c r="H489" s="2">
        <f t="shared" si="9"/>
        <v>0.10999999986961484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1459950.8900000001</v>
      </c>
      <c r="E490" s="1">
        <v>0</v>
      </c>
      <c r="F490" s="1">
        <v>0</v>
      </c>
      <c r="G490" s="2">
        <f t="shared" si="8"/>
        <v>1427831.9704200001</v>
      </c>
      <c r="H490" s="2">
        <f t="shared" si="9"/>
        <v>0.10999999986961484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175041.97</v>
      </c>
      <c r="E501" s="1">
        <v>0</v>
      </c>
      <c r="F501" s="1">
        <v>0</v>
      </c>
      <c r="G501" s="2">
        <f t="shared" si="8"/>
        <v>175041.97</v>
      </c>
      <c r="H501" s="2">
        <f t="shared" si="9"/>
        <v>2.9999999998835847E-2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175041.97</v>
      </c>
      <c r="E503" s="1">
        <v>0</v>
      </c>
      <c r="F503" s="1">
        <v>0</v>
      </c>
      <c r="G503" s="2">
        <f t="shared" si="8"/>
        <v>175742.13787999999</v>
      </c>
      <c r="H503" s="2">
        <f t="shared" si="9"/>
        <v>2.9999999998835847E-2</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1634992.86</v>
      </c>
      <c r="E629" s="1">
        <v>0</v>
      </c>
      <c r="F629" s="1">
        <v>0</v>
      </c>
      <c r="G629" s="2">
        <f t="shared" si="10"/>
        <v>2053551.0321600002</v>
      </c>
      <c r="H629" s="2">
        <f t="shared" si="11"/>
        <v>0.13999999989755452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3920110.8500000006</v>
      </c>
      <c r="D633" s="1">
        <f>'PR-RAS'!E639</f>
        <v>5162360.4499999993</v>
      </c>
      <c r="E633" s="1">
        <v>0</v>
      </c>
      <c r="F633" s="1">
        <v>0</v>
      </c>
      <c r="G633" s="2">
        <f t="shared" si="10"/>
        <v>9002733.6659999993</v>
      </c>
      <c r="H633" s="2">
        <f t="shared" si="11"/>
        <v>0.5999999986961484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4225007.16</v>
      </c>
      <c r="D634" s="1">
        <f>'PR-RAS'!E640</f>
        <v>4387882.2100000009</v>
      </c>
      <c r="E634" s="1">
        <v>0</v>
      </c>
      <c r="F634" s="1">
        <v>0</v>
      </c>
      <c r="G634" s="2">
        <f t="shared" si="10"/>
        <v>8229488.4101400012</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774478.23999999836</v>
      </c>
      <c r="E635" s="1">
        <v>0</v>
      </c>
      <c r="F635" s="1">
        <v>0</v>
      </c>
      <c r="G635" s="2">
        <f t="shared" si="10"/>
        <v>982038.40831999795</v>
      </c>
      <c r="H635" s="2">
        <f t="shared" si="11"/>
        <v>0.23999999836087227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304896.30999999959</v>
      </c>
      <c r="D636" s="1">
        <f>'PR-RAS'!E642</f>
        <v>0</v>
      </c>
      <c r="E636" s="1">
        <v>0</v>
      </c>
      <c r="F636" s="1">
        <v>0</v>
      </c>
      <c r="G636" s="2">
        <f t="shared" si="10"/>
        <v>193609.15684999974</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302846.49</v>
      </c>
      <c r="D637" s="1">
        <f>'PR-RAS'!E643</f>
        <v>0</v>
      </c>
      <c r="E637" s="1">
        <v>0</v>
      </c>
      <c r="F637" s="1">
        <v>0</v>
      </c>
      <c r="G637" s="2">
        <f t="shared" si="10"/>
        <v>192610.36764000001</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2049.8200000000002</v>
      </c>
      <c r="E638" s="1">
        <v>0</v>
      </c>
      <c r="F638" s="1">
        <v>0</v>
      </c>
      <c r="G638" s="2">
        <f t="shared" si="10"/>
        <v>2611.4706800000004</v>
      </c>
      <c r="H638" s="2">
        <f t="shared" si="11"/>
        <v>0.17999999999983629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772428.41999999841</v>
      </c>
      <c r="E639" s="1">
        <v>0</v>
      </c>
      <c r="F639" s="1">
        <v>0</v>
      </c>
      <c r="G639" s="2">
        <f t="shared" si="10"/>
        <v>985618.66391999798</v>
      </c>
      <c r="H639" s="2">
        <f t="shared" si="11"/>
        <v>0.41999999841209501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2049.8199999995995</v>
      </c>
      <c r="D640" s="1">
        <f>'PR-RAS'!E646</f>
        <v>0</v>
      </c>
      <c r="E640" s="1">
        <v>0</v>
      </c>
      <c r="F640" s="1">
        <v>0</v>
      </c>
      <c r="G640" s="2">
        <f t="shared" si="10"/>
        <v>1309.8349799997441</v>
      </c>
      <c r="H640" s="2">
        <f t="shared" si="11"/>
        <v>0.18000000040046871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94978.92</v>
      </c>
      <c r="D641" s="1">
        <f>'PR-RAS'!E647</f>
        <v>123107.96</v>
      </c>
      <c r="E641" s="1">
        <v>0</v>
      </c>
      <c r="F641" s="1">
        <v>0</v>
      </c>
      <c r="G641" s="2">
        <f t="shared" si="10"/>
        <v>218364.69760000001</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453761.29</v>
      </c>
      <c r="D642" s="1">
        <f>'PR-RAS'!E649</f>
        <v>195170.43</v>
      </c>
      <c r="E642" s="1">
        <v>0</v>
      </c>
      <c r="F642" s="1">
        <v>0</v>
      </c>
      <c r="G642" s="2">
        <f t="shared" si="10"/>
        <v>541069.47814999998</v>
      </c>
      <c r="H642" s="2">
        <f t="shared" si="11"/>
        <v>0.71999999997206032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6151829.46</v>
      </c>
      <c r="D643" s="1">
        <f>'PR-RAS'!E650</f>
        <v>6338647.0499999998</v>
      </c>
      <c r="E643" s="1">
        <v>0</v>
      </c>
      <c r="F643" s="1">
        <v>0</v>
      </c>
      <c r="G643" s="2">
        <f t="shared" si="10"/>
        <v>12088297.325519999</v>
      </c>
      <c r="H643" s="2">
        <f t="shared" si="11"/>
        <v>0.50999999977648258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6410420.3099999996</v>
      </c>
      <c r="D644" s="1">
        <f>'PR-RAS'!E651</f>
        <v>5720244.9199999999</v>
      </c>
      <c r="E644" s="1">
        <v>0</v>
      </c>
      <c r="F644" s="1">
        <v>0</v>
      </c>
      <c r="G644" s="2">
        <f t="shared" si="10"/>
        <v>11478135.22645</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195170.44000000041</v>
      </c>
      <c r="D645" s="1">
        <f>'PR-RAS'!E652</f>
        <v>813572.55999999959</v>
      </c>
      <c r="E645" s="1">
        <v>0</v>
      </c>
      <c r="F645" s="1">
        <v>0</v>
      </c>
      <c r="G645" s="2">
        <f t="shared" si="10"/>
        <v>1173571.2206399997</v>
      </c>
      <c r="H645" s="2">
        <f t="shared" si="11"/>
        <v>0.88000000081956387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72</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54</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1170864.53</v>
      </c>
      <c r="D668" s="1">
        <f>'PR-RAS'!E675</f>
        <v>1223548.69</v>
      </c>
      <c r="E668" s="1">
        <v>0</v>
      </c>
      <c r="F668" s="1">
        <v>0</v>
      </c>
      <c r="G668" s="2">
        <f t="shared" si="10"/>
        <v>2413180.5939700003</v>
      </c>
      <c r="H668" s="2">
        <f t="shared" si="11"/>
        <v>0.78000000002793968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1659.04</v>
      </c>
      <c r="D670" s="1">
        <f>'PR-RAS'!E677</f>
        <v>598</v>
      </c>
      <c r="E670" s="1">
        <v>0</v>
      </c>
      <c r="F670" s="1">
        <v>0</v>
      </c>
      <c r="G670" s="2">
        <f t="shared" si="10"/>
        <v>1910.0217600000001</v>
      </c>
      <c r="H670" s="2">
        <f t="shared" si="11"/>
        <v>3.999999999996362E-2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2455258.33</v>
      </c>
      <c r="D687" s="1">
        <f>'PR-RAS'!E694</f>
        <v>1218990.1100000001</v>
      </c>
      <c r="E687" s="1">
        <v>0</v>
      </c>
      <c r="F687" s="1">
        <v>0</v>
      </c>
      <c r="G687" s="2">
        <f t="shared" si="10"/>
        <v>3356761.6453000009</v>
      </c>
      <c r="H687" s="2">
        <f t="shared" si="11"/>
        <v>0.44000000017695129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765639.93</v>
      </c>
      <c r="E691" s="1">
        <v>0</v>
      </c>
      <c r="F691" s="1">
        <v>0</v>
      </c>
      <c r="G691" s="2">
        <f t="shared" si="10"/>
        <v>1056583.1033999999</v>
      </c>
      <c r="H691" s="2">
        <f t="shared" si="11"/>
        <v>6.9999999948777258E-2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3548.67</v>
      </c>
      <c r="D710" s="1">
        <f>'PR-RAS'!E717</f>
        <v>1445.34</v>
      </c>
      <c r="E710" s="1">
        <v>0</v>
      </c>
      <c r="F710" s="1">
        <v>0</v>
      </c>
      <c r="G710" s="2">
        <f t="shared" si="10"/>
        <v>4565.4991499999996</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25844.06</v>
      </c>
      <c r="D711" s="1">
        <f>'PR-RAS'!E718</f>
        <v>25197.46</v>
      </c>
      <c r="E711" s="1">
        <v>0</v>
      </c>
      <c r="F711" s="1">
        <v>0</v>
      </c>
      <c r="G711" s="2">
        <f t="shared" si="10"/>
        <v>54129.675799999997</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1244.28</v>
      </c>
      <c r="D713" s="1">
        <f>'PR-RAS'!E720</f>
        <v>3400.91</v>
      </c>
      <c r="E713" s="1">
        <v>0</v>
      </c>
      <c r="F713" s="1">
        <v>0</v>
      </c>
      <c r="G713" s="2">
        <f t="shared" si="10"/>
        <v>5728.8231999999989</v>
      </c>
      <c r="H713" s="2">
        <f t="shared" si="11"/>
        <v>0.37000000000011823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260.62</v>
      </c>
      <c r="D714" s="1">
        <f>'PR-RAS'!E721</f>
        <v>0</v>
      </c>
      <c r="E714" s="1">
        <v>0</v>
      </c>
      <c r="F714" s="1">
        <v>0</v>
      </c>
      <c r="G714" s="2">
        <f t="shared" si="10"/>
        <v>185.82205999999999</v>
      </c>
      <c r="H714" s="2">
        <f t="shared" si="11"/>
        <v>0.37999999999999545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8153.54</v>
      </c>
      <c r="D715" s="1">
        <f>'PR-RAS'!E722</f>
        <v>5281.12</v>
      </c>
      <c r="E715" s="1">
        <v>0</v>
      </c>
      <c r="F715" s="1">
        <v>0</v>
      </c>
      <c r="G715" s="2">
        <f t="shared" si="10"/>
        <v>13363.066919999999</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1000.73</v>
      </c>
      <c r="D719" s="1">
        <f>'PR-RAS'!E726</f>
        <v>2646.13</v>
      </c>
      <c r="E719" s="1">
        <v>0</v>
      </c>
      <c r="F719" s="1">
        <v>0</v>
      </c>
      <c r="G719" s="2">
        <f t="shared" si="10"/>
        <v>4518.3668199999993</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3749.94</v>
      </c>
      <c r="D735" s="1">
        <f>'PR-RAS'!E742</f>
        <v>6596.21</v>
      </c>
      <c r="E735" s="1">
        <v>0</v>
      </c>
      <c r="F735" s="1">
        <v>0</v>
      </c>
      <c r="G735" s="2">
        <f t="shared" si="10"/>
        <v>12435.69224</v>
      </c>
      <c r="H735" s="2">
        <f t="shared" si="11"/>
        <v>0.26999999999998181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2498.4499999999998</v>
      </c>
      <c r="D784" s="1">
        <f>'PR-RAS'!E791</f>
        <v>5427.17</v>
      </c>
      <c r="E784" s="1">
        <v>0</v>
      </c>
      <c r="F784" s="1">
        <v>0</v>
      </c>
      <c r="G784" s="2">
        <f t="shared" si="10"/>
        <v>10455.234570000001</v>
      </c>
      <c r="H784" s="2">
        <f t="shared" si="11"/>
        <v>0.61999999999989086</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1459950.89</v>
      </c>
      <c r="E879" s="1">
        <v>0</v>
      </c>
      <c r="F879" s="1">
        <v>0</v>
      </c>
      <c r="G879" s="2">
        <f t="shared" si="18"/>
        <v>2563673.76284</v>
      </c>
      <c r="H879" s="2">
        <f t="shared" si="19"/>
        <v>0.11000000010244548</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175041.97</v>
      </c>
      <c r="E895" s="1">
        <v>0</v>
      </c>
      <c r="F895" s="1">
        <v>0</v>
      </c>
      <c r="G895" s="2">
        <f t="shared" si="18"/>
        <v>312975.04236000002</v>
      </c>
      <c r="H895" s="2">
        <f t="shared" si="19"/>
        <v>2.9999999998835847E-2</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4920945.0600000005</v>
      </c>
      <c r="D984" s="6">
        <f>BILANCA!E6</f>
        <v>7327901.6400000015</v>
      </c>
      <c r="E984" s="6">
        <v>0</v>
      </c>
      <c r="F984" s="6">
        <v>0</v>
      </c>
      <c r="G984" s="7">
        <f t="shared" ref="G984:G1241" si="22">B984/1000*C984+B984/500*D984</f>
        <v>19576.748340000006</v>
      </c>
      <c r="H984" s="7">
        <f t="shared" si="19"/>
        <v>0.41999999899417162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4626804.87</v>
      </c>
      <c r="D985" s="1">
        <f>BILANCA!E7</f>
        <v>6368556.7800000012</v>
      </c>
      <c r="E985" s="1">
        <v>0</v>
      </c>
      <c r="F985" s="1">
        <v>0</v>
      </c>
      <c r="G985" s="2">
        <f t="shared" si="22"/>
        <v>34727.83686000001</v>
      </c>
      <c r="H985" s="2">
        <f t="shared" si="19"/>
        <v>0.3499999986961484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1923026.4700000002</v>
      </c>
      <c r="D990" s="1">
        <f>BILANCA!E12</f>
        <v>6362036.7700000014</v>
      </c>
      <c r="E990" s="1">
        <v>0</v>
      </c>
      <c r="F990" s="1">
        <v>0</v>
      </c>
      <c r="G990" s="2">
        <f t="shared" si="22"/>
        <v>102529.70007000002</v>
      </c>
      <c r="H990" s="2">
        <f t="shared" si="19"/>
        <v>0.69999999878928065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1738478.9600000002</v>
      </c>
      <c r="D991" s="1">
        <f>BILANCA!E13</f>
        <v>4311270.2200000007</v>
      </c>
      <c r="E991" s="1">
        <v>0</v>
      </c>
      <c r="F991" s="1">
        <v>0</v>
      </c>
      <c r="G991" s="2">
        <f t="shared" si="22"/>
        <v>82888.155200000008</v>
      </c>
      <c r="H991" s="2">
        <f t="shared" si="19"/>
        <v>0.26000000047497451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2139250.12</v>
      </c>
      <c r="D993" s="1">
        <f>BILANCA!E15</f>
        <v>4768913.57</v>
      </c>
      <c r="E993" s="1">
        <v>0</v>
      </c>
      <c r="F993" s="1">
        <v>0</v>
      </c>
      <c r="G993" s="2">
        <f t="shared" si="22"/>
        <v>116770.77260000001</v>
      </c>
      <c r="H993" s="2">
        <f t="shared" si="19"/>
        <v>0.54999999981373549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400771.16</v>
      </c>
      <c r="D996" s="1">
        <f>BILANCA!E18</f>
        <v>457643.35</v>
      </c>
      <c r="E996" s="1">
        <v>0</v>
      </c>
      <c r="F996" s="1">
        <v>0</v>
      </c>
      <c r="G996" s="2">
        <f t="shared" si="22"/>
        <v>17108.752179999996</v>
      </c>
      <c r="H996" s="2">
        <f t="shared" si="19"/>
        <v>0.50999999995110556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75830.609999999986</v>
      </c>
      <c r="D997" s="1">
        <f>BILANCA!E19</f>
        <v>1957620.82</v>
      </c>
      <c r="E997" s="1">
        <v>0</v>
      </c>
      <c r="F997" s="1">
        <v>0</v>
      </c>
      <c r="G997" s="2">
        <f t="shared" si="22"/>
        <v>55875.011500000001</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222121.05</v>
      </c>
      <c r="D998" s="1">
        <f>BILANCA!E20</f>
        <v>430365.95</v>
      </c>
      <c r="E998" s="1">
        <v>0</v>
      </c>
      <c r="F998" s="1">
        <v>0</v>
      </c>
      <c r="G998" s="2">
        <f t="shared" si="22"/>
        <v>16242.794249999999</v>
      </c>
      <c r="H998" s="2">
        <f t="shared" si="19"/>
        <v>9.9999999976716936E-2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4170.6099999999997</v>
      </c>
      <c r="D999" s="1">
        <f>BILANCA!E21</f>
        <v>3922.89</v>
      </c>
      <c r="E999" s="1">
        <v>0</v>
      </c>
      <c r="F999" s="1">
        <v>0</v>
      </c>
      <c r="G999" s="2">
        <f t="shared" si="22"/>
        <v>192.26223999999999</v>
      </c>
      <c r="H999" s="2">
        <f t="shared" si="19"/>
        <v>0.50000000000045475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113552.74</v>
      </c>
      <c r="D1000" s="1">
        <f>BILANCA!E22</f>
        <v>176938.8</v>
      </c>
      <c r="E1000" s="1">
        <v>0</v>
      </c>
      <c r="F1000" s="1">
        <v>0</v>
      </c>
      <c r="G1000" s="2">
        <f t="shared" si="22"/>
        <v>7946.3157800000008</v>
      </c>
      <c r="H1000" s="2">
        <f t="shared" si="19"/>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33129.370000000003</v>
      </c>
      <c r="D1001" s="1">
        <f>BILANCA!E23</f>
        <v>1655584.43</v>
      </c>
      <c r="E1001" s="1">
        <v>0</v>
      </c>
      <c r="F1001" s="1">
        <v>0</v>
      </c>
      <c r="G1001" s="2">
        <f t="shared" si="22"/>
        <v>60197.368139999991</v>
      </c>
      <c r="H1001" s="2">
        <f t="shared" si="19"/>
        <v>0.79999999993742676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5156.96</v>
      </c>
      <c r="D1002" s="1">
        <f>BILANCA!E24</f>
        <v>25897.02</v>
      </c>
      <c r="E1002" s="1">
        <v>0</v>
      </c>
      <c r="F1002" s="1">
        <v>0</v>
      </c>
      <c r="G1002" s="2">
        <f t="shared" si="22"/>
        <v>1082.069</v>
      </c>
      <c r="H1002" s="2">
        <f t="shared" si="19"/>
        <v>6.0000000000400178E-2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4872.63</v>
      </c>
      <c r="D1003" s="1">
        <f>BILANCA!E25</f>
        <v>4872.62</v>
      </c>
      <c r="E1003" s="1">
        <v>0</v>
      </c>
      <c r="F1003" s="1">
        <v>0</v>
      </c>
      <c r="G1003" s="2">
        <f t="shared" si="22"/>
        <v>292.35739999999998</v>
      </c>
      <c r="H1003" s="2">
        <f t="shared" si="19"/>
        <v>0.75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106264.65</v>
      </c>
      <c r="D1004" s="1">
        <f>BILANCA!E26</f>
        <v>176189.33</v>
      </c>
      <c r="E1004" s="1">
        <v>0</v>
      </c>
      <c r="F1004" s="1">
        <v>0</v>
      </c>
      <c r="G1004" s="2">
        <f t="shared" si="22"/>
        <v>9631.5095099999999</v>
      </c>
      <c r="H1004" s="2">
        <f t="shared" si="19"/>
        <v>0.67999999999301508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413437.4</v>
      </c>
      <c r="D1006" s="1">
        <f>BILANCA!E28</f>
        <v>516150.22</v>
      </c>
      <c r="E1006" s="1">
        <v>0</v>
      </c>
      <c r="F1006" s="1">
        <v>0</v>
      </c>
      <c r="G1006" s="2">
        <f t="shared" si="22"/>
        <v>33251.970319999993</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52480.63</v>
      </c>
      <c r="D1013" s="1">
        <f>BILANCA!E35</f>
        <v>53948.439999999995</v>
      </c>
      <c r="E1013" s="1">
        <v>0</v>
      </c>
      <c r="F1013" s="1">
        <v>0</v>
      </c>
      <c r="G1013" s="2">
        <f t="shared" si="22"/>
        <v>4811.3252999999995</v>
      </c>
      <c r="H1013" s="2">
        <f t="shared" si="19"/>
        <v>0.80999999999767169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52148.82</v>
      </c>
      <c r="D1014" s="1">
        <f>BILANCA!E36</f>
        <v>53616.63</v>
      </c>
      <c r="E1014" s="1">
        <v>0</v>
      </c>
      <c r="F1014" s="1">
        <v>0</v>
      </c>
      <c r="G1014" s="2">
        <f t="shared" si="22"/>
        <v>4940.8444799999997</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331.81</v>
      </c>
      <c r="D1015" s="1">
        <f>BILANCA!E37</f>
        <v>331.81</v>
      </c>
      <c r="E1015" s="1">
        <v>0</v>
      </c>
      <c r="F1015" s="1">
        <v>0</v>
      </c>
      <c r="G1015" s="2">
        <f t="shared" si="22"/>
        <v>31.853760000000001</v>
      </c>
      <c r="H1015" s="2">
        <f t="shared" si="19"/>
        <v>0.37999999999999545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56236.270000000004</v>
      </c>
      <c r="D1023" s="1">
        <f>BILANCA!E45</f>
        <v>39197.290000000008</v>
      </c>
      <c r="E1023" s="1">
        <v>0</v>
      </c>
      <c r="F1023" s="1">
        <v>0</v>
      </c>
      <c r="G1023" s="2">
        <f t="shared" si="22"/>
        <v>5385.2340000000004</v>
      </c>
      <c r="H1023" s="2">
        <f t="shared" si="19"/>
        <v>0.56000000001222361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68887.12</v>
      </c>
      <c r="D1025" s="1">
        <f>BILANCA!E47</f>
        <v>69082.14</v>
      </c>
      <c r="E1025" s="1">
        <v>0</v>
      </c>
      <c r="F1025" s="1">
        <v>0</v>
      </c>
      <c r="G1025" s="2">
        <f t="shared" si="22"/>
        <v>8696.1588000000011</v>
      </c>
      <c r="H1025" s="2">
        <f t="shared" si="19"/>
        <v>0.25999999999476131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265.49</v>
      </c>
      <c r="D1026" s="1">
        <f>BILANCA!E48</f>
        <v>265.49</v>
      </c>
      <c r="E1026" s="1">
        <v>0</v>
      </c>
      <c r="F1026" s="1">
        <v>0</v>
      </c>
      <c r="G1026" s="2">
        <f t="shared" si="22"/>
        <v>34.24821</v>
      </c>
      <c r="H1026" s="2">
        <f t="shared" si="19"/>
        <v>0.98000000000001819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12916.34</v>
      </c>
      <c r="D1028" s="1">
        <f>BILANCA!E50</f>
        <v>30150.34</v>
      </c>
      <c r="E1028" s="1">
        <v>0</v>
      </c>
      <c r="F1028" s="1">
        <v>0</v>
      </c>
      <c r="G1028" s="2">
        <f t="shared" si="22"/>
        <v>3294.7658999999999</v>
      </c>
      <c r="H1028" s="2">
        <f t="shared" si="19"/>
        <v>0.68000000000029104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7246.75</v>
      </c>
      <c r="D1032" s="1">
        <f>BILANCA!E54</f>
        <v>8350.9500000000007</v>
      </c>
      <c r="E1032" s="1">
        <v>0</v>
      </c>
      <c r="F1032" s="1">
        <v>0</v>
      </c>
      <c r="G1032" s="2">
        <f t="shared" si="22"/>
        <v>1173.4838500000001</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7246.75</v>
      </c>
      <c r="D1033" s="1">
        <f>BILANCA!E55</f>
        <v>8350.9500000000007</v>
      </c>
      <c r="E1033" s="1">
        <v>0</v>
      </c>
      <c r="F1033" s="1">
        <v>0</v>
      </c>
      <c r="G1033" s="2">
        <f t="shared" si="22"/>
        <v>1197.4325000000001</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2703778.4</v>
      </c>
      <c r="D1034" s="1">
        <f>BILANCA!E56</f>
        <v>6520.01</v>
      </c>
      <c r="E1034" s="1">
        <v>0</v>
      </c>
      <c r="F1034" s="1">
        <v>0</v>
      </c>
      <c r="G1034" s="2">
        <f t="shared" si="22"/>
        <v>138557.73942</v>
      </c>
      <c r="H1034" s="2">
        <f t="shared" si="19"/>
        <v>0.40999999990708602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2703778.4</v>
      </c>
      <c r="D1035" s="1">
        <f>BILANCA!E57</f>
        <v>6520.01</v>
      </c>
      <c r="E1035" s="1">
        <v>0</v>
      </c>
      <c r="F1035" s="1">
        <v>0</v>
      </c>
      <c r="G1035" s="2">
        <f t="shared" si="22"/>
        <v>141274.55783999996</v>
      </c>
      <c r="H1035" s="2">
        <f t="shared" si="19"/>
        <v>0.40999999990708602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294140.19</v>
      </c>
      <c r="D1046" s="1">
        <f>BILANCA!E68</f>
        <v>959344.86</v>
      </c>
      <c r="E1046" s="1">
        <v>0</v>
      </c>
      <c r="F1046" s="1">
        <v>0</v>
      </c>
      <c r="G1046" s="2">
        <f t="shared" si="22"/>
        <v>139408.28432999999</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195170.44</v>
      </c>
      <c r="D1047" s="1">
        <f>BILANCA!E69</f>
        <v>813572.56</v>
      </c>
      <c r="E1047" s="1">
        <v>0</v>
      </c>
      <c r="F1047" s="1">
        <v>0</v>
      </c>
      <c r="G1047" s="2">
        <f t="shared" si="22"/>
        <v>116628.19584000001</v>
      </c>
      <c r="H1047" s="2">
        <f t="shared" si="19"/>
        <v>0.87999999994644895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195170.44</v>
      </c>
      <c r="D1048" s="1">
        <f>BILANCA!E70</f>
        <v>813572.56</v>
      </c>
      <c r="E1048" s="1">
        <v>0</v>
      </c>
      <c r="F1048" s="1">
        <v>0</v>
      </c>
      <c r="G1048" s="2">
        <f t="shared" si="22"/>
        <v>118450.51140000002</v>
      </c>
      <c r="H1048" s="2">
        <f t="shared" si="19"/>
        <v>0.87999999994644895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195170.44</v>
      </c>
      <c r="D1050" s="1">
        <f>BILANCA!E72</f>
        <v>813572.56</v>
      </c>
      <c r="E1050" s="1">
        <v>0</v>
      </c>
      <c r="F1050" s="1">
        <v>0</v>
      </c>
      <c r="G1050" s="2">
        <f t="shared" si="22"/>
        <v>122095.14252000001</v>
      </c>
      <c r="H1050" s="2">
        <f t="shared" si="19"/>
        <v>0.87999999994644895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3950.79</v>
      </c>
      <c r="D1056" s="1">
        <f>BILANCA!E78</f>
        <v>11833.02</v>
      </c>
      <c r="E1056" s="1">
        <v>0</v>
      </c>
      <c r="F1056" s="1">
        <v>0</v>
      </c>
      <c r="G1056" s="2">
        <f t="shared" si="22"/>
        <v>2016.0285900000001</v>
      </c>
      <c r="H1056" s="2">
        <f t="shared" si="19"/>
        <v>0.23000000000047294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39.049999999999997</v>
      </c>
      <c r="D1061" s="1">
        <f>BILANCA!E83</f>
        <v>39.049999999999997</v>
      </c>
      <c r="E1061" s="1">
        <v>0</v>
      </c>
      <c r="F1061" s="1">
        <v>0</v>
      </c>
      <c r="G1061" s="2">
        <f t="shared" si="22"/>
        <v>9.1376999999999988</v>
      </c>
      <c r="H1061" s="2">
        <f t="shared" si="19"/>
        <v>9.9999999999994316E-2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2302.81</v>
      </c>
      <c r="D1062" s="1">
        <f>BILANCA!E84</f>
        <v>2302.81</v>
      </c>
      <c r="E1062" s="1">
        <v>0</v>
      </c>
      <c r="F1062" s="1">
        <v>0</v>
      </c>
      <c r="G1062" s="2">
        <f t="shared" si="22"/>
        <v>545.76596999999992</v>
      </c>
      <c r="H1062" s="2">
        <f t="shared" si="19"/>
        <v>0.38000000000010914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1608.93</v>
      </c>
      <c r="D1064" s="1">
        <f>BILANCA!E86</f>
        <v>9491.16</v>
      </c>
      <c r="E1064" s="1">
        <v>0</v>
      </c>
      <c r="F1064" s="1">
        <v>0</v>
      </c>
      <c r="G1064" s="2">
        <f t="shared" si="22"/>
        <v>1667.8912499999999</v>
      </c>
      <c r="H1064" s="2">
        <f t="shared" si="19"/>
        <v>0.22999999999979082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40.04</v>
      </c>
      <c r="D1124" s="1">
        <f>BILANCA!E146</f>
        <v>10831.32</v>
      </c>
      <c r="E1124" s="1">
        <v>0</v>
      </c>
      <c r="F1124" s="1">
        <v>0</v>
      </c>
      <c r="G1124" s="2">
        <f t="shared" si="22"/>
        <v>3060.0778799999998</v>
      </c>
      <c r="H1124" s="2">
        <f t="shared" si="23"/>
        <v>0.35999999999970811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40.04</v>
      </c>
      <c r="D1138" s="1">
        <f>BILANCA!E160</f>
        <v>10831.32</v>
      </c>
      <c r="E1138" s="1">
        <v>0</v>
      </c>
      <c r="F1138" s="1">
        <v>0</v>
      </c>
      <c r="G1138" s="2">
        <f t="shared" si="22"/>
        <v>3363.9153999999999</v>
      </c>
      <c r="H1138" s="2">
        <f t="shared" si="23"/>
        <v>0.35999999999970811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94978.92</v>
      </c>
      <c r="D1148" s="1">
        <f>BILANCA!E170</f>
        <v>123107.96</v>
      </c>
      <c r="E1148" s="1">
        <v>0</v>
      </c>
      <c r="F1148" s="1">
        <v>0</v>
      </c>
      <c r="G1148" s="2">
        <f t="shared" si="22"/>
        <v>56297.148600000008</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94978.92</v>
      </c>
      <c r="D1151" s="1">
        <f>BILANCA!E173</f>
        <v>123107.96</v>
      </c>
      <c r="E1151" s="1">
        <v>0</v>
      </c>
      <c r="F1151" s="1">
        <v>0</v>
      </c>
      <c r="G1151" s="2">
        <f t="shared" si="22"/>
        <v>57320.733120000004</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4920945.0599999996</v>
      </c>
      <c r="D1152" s="1">
        <f>BILANCA!E175</f>
        <v>7327901.6399999997</v>
      </c>
      <c r="E1152" s="1">
        <v>0</v>
      </c>
      <c r="F1152" s="1">
        <v>0</v>
      </c>
      <c r="G1152" s="2">
        <f t="shared" si="22"/>
        <v>3308470.4694599998</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296110.16000000003</v>
      </c>
      <c r="D1153" s="1">
        <f>BILANCA!E176</f>
        <v>176085.12</v>
      </c>
      <c r="E1153" s="1">
        <v>0</v>
      </c>
      <c r="F1153" s="1">
        <v>0</v>
      </c>
      <c r="G1153" s="2">
        <f t="shared" si="22"/>
        <v>110207.66800000001</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140719.34</v>
      </c>
      <c r="D1154" s="1">
        <f>BILANCA!E177</f>
        <v>175263.02000000002</v>
      </c>
      <c r="E1154" s="1">
        <v>0</v>
      </c>
      <c r="F1154" s="1">
        <v>0</v>
      </c>
      <c r="G1154" s="2">
        <f t="shared" si="22"/>
        <v>84002.959980000014</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91112.3</v>
      </c>
      <c r="D1155" s="1">
        <f>BILANCA!E178</f>
        <v>109753.01</v>
      </c>
      <c r="E1155" s="1">
        <v>0</v>
      </c>
      <c r="F1155" s="1">
        <v>0</v>
      </c>
      <c r="G1155" s="2">
        <f t="shared" si="22"/>
        <v>53426.351039999994</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25747.33</v>
      </c>
      <c r="D1156" s="1">
        <f>BILANCA!E179</f>
        <v>17792.88</v>
      </c>
      <c r="E1156" s="1">
        <v>0</v>
      </c>
      <c r="F1156" s="1">
        <v>0</v>
      </c>
      <c r="G1156" s="2">
        <f t="shared" si="22"/>
        <v>10610.62457</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997.23</v>
      </c>
      <c r="D1157" s="1">
        <f>BILANCA!E180</f>
        <v>4872.7400000000007</v>
      </c>
      <c r="E1157" s="1">
        <v>0</v>
      </c>
      <c r="F1157" s="1">
        <v>0</v>
      </c>
      <c r="G1157" s="2">
        <f t="shared" si="22"/>
        <v>1869.23154</v>
      </c>
      <c r="H1157" s="2">
        <f t="shared" si="23"/>
        <v>0.48999999999932697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798.29</v>
      </c>
      <c r="D1159" s="1">
        <f>BILANCA!E182</f>
        <v>4715.8500000000004</v>
      </c>
      <c r="E1159" s="1">
        <v>0</v>
      </c>
      <c r="F1159" s="1">
        <v>0</v>
      </c>
      <c r="G1159" s="2">
        <f t="shared" si="22"/>
        <v>1800.4782399999999</v>
      </c>
      <c r="H1159" s="2">
        <f t="shared" si="23"/>
        <v>0.43999999999959982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198.94</v>
      </c>
      <c r="D1160" s="1">
        <f>BILANCA!E183</f>
        <v>156.88999999999999</v>
      </c>
      <c r="E1160" s="1">
        <v>0</v>
      </c>
      <c r="F1160" s="1">
        <v>0</v>
      </c>
      <c r="G1160" s="2">
        <f t="shared" si="22"/>
        <v>90.751439999999988</v>
      </c>
      <c r="H1160" s="2">
        <f t="shared" si="23"/>
        <v>0.17000000000001592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22862.48</v>
      </c>
      <c r="D1165" s="1">
        <f>BILANCA!E188</f>
        <v>42844.39</v>
      </c>
      <c r="E1165" s="1">
        <v>0</v>
      </c>
      <c r="F1165" s="1">
        <v>0</v>
      </c>
      <c r="G1165" s="2">
        <f t="shared" si="22"/>
        <v>19756.329319999997</v>
      </c>
      <c r="H1165" s="2">
        <f t="shared" si="23"/>
        <v>0.86999999999898137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0.02</v>
      </c>
      <c r="E1166" s="1">
        <v>0</v>
      </c>
      <c r="F1166" s="1">
        <v>0</v>
      </c>
      <c r="G1166" s="2">
        <f t="shared" si="22"/>
        <v>7.3200000000000001E-3</v>
      </c>
      <c r="H1166" s="2">
        <f t="shared" si="23"/>
        <v>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155177.81</v>
      </c>
      <c r="D1183" s="1">
        <f>BILANCA!E206</f>
        <v>720.5</v>
      </c>
      <c r="E1183" s="1">
        <v>0</v>
      </c>
      <c r="F1183" s="1">
        <v>0</v>
      </c>
      <c r="G1183" s="2">
        <f t="shared" si="22"/>
        <v>31323.762000000002</v>
      </c>
      <c r="H1183" s="2">
        <f t="shared" si="23"/>
        <v>0.69000000000232831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155177.81</v>
      </c>
      <c r="D1184" s="1">
        <f>BILANCA!E207</f>
        <v>720.5</v>
      </c>
      <c r="E1184" s="1">
        <v>0</v>
      </c>
      <c r="F1184" s="1">
        <v>0</v>
      </c>
      <c r="G1184" s="2">
        <f t="shared" si="22"/>
        <v>31480.380810000002</v>
      </c>
      <c r="H1184" s="2">
        <f t="shared" si="23"/>
        <v>0.69000000000232831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155177.81</v>
      </c>
      <c r="D1189" s="1">
        <f>BILANCA!E212</f>
        <v>720.5</v>
      </c>
      <c r="E1189" s="1">
        <v>0</v>
      </c>
      <c r="F1189" s="1">
        <v>0</v>
      </c>
      <c r="G1189" s="2">
        <f t="shared" si="22"/>
        <v>32263.474859999998</v>
      </c>
      <c r="H1189" s="2">
        <f t="shared" si="23"/>
        <v>0.69000000000232831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213.01</v>
      </c>
      <c r="D1211" s="1">
        <f>BILANCA!E234</f>
        <v>101.58</v>
      </c>
      <c r="E1211" s="1">
        <v>0</v>
      </c>
      <c r="F1211" s="1">
        <v>0</v>
      </c>
      <c r="G1211" s="2">
        <f t="shared" si="22"/>
        <v>94.88676000000001</v>
      </c>
      <c r="H1211" s="2">
        <f t="shared" si="23"/>
        <v>0.42999999999999261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8.5299999999999994</v>
      </c>
      <c r="D1212" s="1">
        <f>BILANCA!E235</f>
        <v>0</v>
      </c>
      <c r="E1212" s="1">
        <v>0</v>
      </c>
      <c r="F1212" s="1">
        <v>0</v>
      </c>
      <c r="G1212" s="2">
        <f t="shared" si="22"/>
        <v>1.9533699999999998</v>
      </c>
      <c r="H1212" s="2">
        <f t="shared" si="23"/>
        <v>0.47000000000000064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204.48</v>
      </c>
      <c r="D1213" s="1">
        <f>BILANCA!E236</f>
        <v>101.58</v>
      </c>
      <c r="E1213" s="1">
        <v>0</v>
      </c>
      <c r="F1213" s="1">
        <v>0</v>
      </c>
      <c r="G1213" s="2">
        <f t="shared" si="22"/>
        <v>93.757200000000012</v>
      </c>
      <c r="H1213" s="2">
        <f t="shared" si="23"/>
        <v>0.89999999999999147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4624834.8999999994</v>
      </c>
      <c r="D1214" s="1">
        <f>BILANCA!E237</f>
        <v>7151816.5199999996</v>
      </c>
      <c r="E1214" s="1">
        <v>0</v>
      </c>
      <c r="F1214" s="1">
        <v>0</v>
      </c>
      <c r="G1214" s="2">
        <f t="shared" si="22"/>
        <v>4372476.0941399997</v>
      </c>
      <c r="H1214" s="2">
        <f t="shared" si="23"/>
        <v>0.58000000100582838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4626804.87</v>
      </c>
      <c r="D1215" s="1">
        <f>BILANCA!E238</f>
        <v>6368556.7799999993</v>
      </c>
      <c r="E1215" s="1">
        <v>0</v>
      </c>
      <c r="F1215" s="1">
        <v>0</v>
      </c>
      <c r="G1215" s="2">
        <f t="shared" si="22"/>
        <v>4028429.0757599999</v>
      </c>
      <c r="H1215" s="2">
        <f t="shared" si="23"/>
        <v>0.35000000055879354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4626804.87</v>
      </c>
      <c r="D1216" s="1">
        <f>BILANCA!E239</f>
        <v>6368556.7799999993</v>
      </c>
      <c r="E1216" s="1">
        <v>0</v>
      </c>
      <c r="F1216" s="1">
        <v>0</v>
      </c>
      <c r="G1216" s="2">
        <f t="shared" si="22"/>
        <v>4045792.99419</v>
      </c>
      <c r="H1216" s="2">
        <f t="shared" si="23"/>
        <v>0.35000000055879354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4625478.6500000004</v>
      </c>
      <c r="D1217" s="1">
        <f>BILANCA!E240</f>
        <v>4548265.13</v>
      </c>
      <c r="E1217" s="1">
        <v>0</v>
      </c>
      <c r="F1217" s="1">
        <v>0</v>
      </c>
      <c r="G1217" s="2">
        <f t="shared" si="22"/>
        <v>3210950.0849400004</v>
      </c>
      <c r="H1217" s="2">
        <f t="shared" si="23"/>
        <v>0.47999999951571226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1326.22</v>
      </c>
      <c r="D1218" s="1">
        <f>BILANCA!E241</f>
        <v>1820291.65</v>
      </c>
      <c r="E1218" s="1">
        <v>0</v>
      </c>
      <c r="F1218" s="1">
        <v>0</v>
      </c>
      <c r="G1218" s="2">
        <f t="shared" si="22"/>
        <v>855848.73719999997</v>
      </c>
      <c r="H1218" s="2">
        <f t="shared" si="23"/>
        <v>0.57000000009315954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-2049.820000000007</v>
      </c>
      <c r="D1222" s="1">
        <f>BILANCA!E245</f>
        <v>772428.42</v>
      </c>
      <c r="E1222" s="1">
        <v>0</v>
      </c>
      <c r="F1222" s="1">
        <v>0</v>
      </c>
      <c r="G1222" s="2">
        <f t="shared" si="22"/>
        <v>368730.87777999998</v>
      </c>
      <c r="H1222" s="2">
        <f t="shared" si="23"/>
        <v>0.6000000000349246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430563.1</v>
      </c>
      <c r="D1223" s="1">
        <f>BILANCA!E246</f>
        <v>773747.11</v>
      </c>
      <c r="E1223" s="1">
        <v>0</v>
      </c>
      <c r="F1223" s="1">
        <v>0</v>
      </c>
      <c r="G1223" s="2">
        <f t="shared" si="22"/>
        <v>474733.75679999997</v>
      </c>
      <c r="H1223" s="2">
        <f t="shared" si="23"/>
        <v>0.2099999999627471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430563.1</v>
      </c>
      <c r="D1224" s="1">
        <f>BILANCA!E247</f>
        <v>62521.79</v>
      </c>
      <c r="E1224" s="1">
        <v>0</v>
      </c>
      <c r="F1224" s="1">
        <v>0</v>
      </c>
      <c r="G1224" s="2">
        <f t="shared" si="22"/>
        <v>133901.20987999998</v>
      </c>
      <c r="H1224" s="2">
        <f t="shared" si="23"/>
        <v>0.30999999997584382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711225.32</v>
      </c>
      <c r="E1226" s="1">
        <v>0</v>
      </c>
      <c r="F1226" s="1">
        <v>0</v>
      </c>
      <c r="G1226" s="2">
        <f t="shared" si="22"/>
        <v>345655.50551999995</v>
      </c>
      <c r="H1226" s="2">
        <f t="shared" si="23"/>
        <v>0.31999999994877726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432612.92</v>
      </c>
      <c r="D1227" s="1">
        <f>BILANCA!E250</f>
        <v>1318.69</v>
      </c>
      <c r="E1227" s="1">
        <v>0</v>
      </c>
      <c r="F1227" s="1">
        <v>0</v>
      </c>
      <c r="G1227" s="2">
        <f t="shared" si="22"/>
        <v>106201.0732</v>
      </c>
      <c r="H1227" s="2">
        <f t="shared" si="23"/>
        <v>0.39000000001624358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432612.92</v>
      </c>
      <c r="D1229" s="1">
        <f>BILANCA!E252</f>
        <v>1318.69</v>
      </c>
      <c r="E1229" s="1">
        <v>0</v>
      </c>
      <c r="F1229" s="1">
        <v>0</v>
      </c>
      <c r="G1229" s="2">
        <f t="shared" si="22"/>
        <v>107071.5738</v>
      </c>
      <c r="H1229" s="2">
        <f t="shared" si="23"/>
        <v>0.39000000001624358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79.849999999999994</v>
      </c>
      <c r="D1232" s="1">
        <f>BILANCA!E255</f>
        <v>10831.32</v>
      </c>
      <c r="E1232" s="1">
        <v>0</v>
      </c>
      <c r="F1232" s="1">
        <v>0</v>
      </c>
      <c r="G1232" s="2">
        <f t="shared" si="22"/>
        <v>5413.8800099999989</v>
      </c>
      <c r="H1232" s="2">
        <f t="shared" si="23"/>
        <v>0.46999999999971465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8337.59</v>
      </c>
      <c r="D1236" s="1">
        <f>BILANCA!E259</f>
        <v>48428.24</v>
      </c>
      <c r="E1236" s="1">
        <v>0</v>
      </c>
      <c r="F1236" s="1">
        <v>0</v>
      </c>
      <c r="G1236" s="2">
        <f t="shared" si="22"/>
        <v>26614.099709999999</v>
      </c>
      <c r="H1236" s="2">
        <f t="shared" si="23"/>
        <v>0.64999999999781721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8337.59</v>
      </c>
      <c r="D1237" s="1">
        <f>BILANCA!E260</f>
        <v>48428.24</v>
      </c>
      <c r="E1237" s="1">
        <v>0</v>
      </c>
      <c r="F1237" s="1">
        <v>0</v>
      </c>
      <c r="G1237" s="2">
        <f t="shared" si="22"/>
        <v>26719.29378</v>
      </c>
      <c r="H1237" s="2">
        <f t="shared" si="23"/>
        <v>0.64999999999781721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40.04</v>
      </c>
      <c r="D1240" s="1">
        <f>BILANCA!E264</f>
        <v>10831.32</v>
      </c>
      <c r="E1240" s="1">
        <v>0</v>
      </c>
      <c r="F1240" s="1">
        <v>0</v>
      </c>
      <c r="G1240" s="2">
        <f t="shared" si="22"/>
        <v>5577.5887600000005</v>
      </c>
      <c r="H1240" s="2">
        <f t="shared" si="23"/>
        <v>0.35999999999970811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1608.93</v>
      </c>
      <c r="D1244" s="1">
        <f>BILANCA!E268</f>
        <v>2391.37</v>
      </c>
      <c r="E1244" s="1">
        <v>0</v>
      </c>
      <c r="F1244" s="1">
        <v>0</v>
      </c>
      <c r="G1244" s="2">
        <f t="shared" si="24"/>
        <v>1668.22587</v>
      </c>
      <c r="H1244" s="2">
        <f t="shared" si="23"/>
        <v>0.4399999999998272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7099.79</v>
      </c>
      <c r="E1245" s="1">
        <v>0</v>
      </c>
      <c r="F1245" s="1">
        <v>0</v>
      </c>
      <c r="G1245" s="2">
        <f t="shared" si="24"/>
        <v>3720.2899600000001</v>
      </c>
      <c r="H1245" s="2">
        <f t="shared" si="23"/>
        <v>0.21000000000003638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140719.34</v>
      </c>
      <c r="D1264" s="1">
        <f>BILANCA!E288</f>
        <v>175263.02</v>
      </c>
      <c r="E1264" s="1">
        <v>0</v>
      </c>
      <c r="F1264" s="1">
        <v>0</v>
      </c>
      <c r="G1264" s="2">
        <f t="shared" si="24"/>
        <v>138039.95178</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0.02</v>
      </c>
      <c r="E1266" s="1">
        <v>0</v>
      </c>
      <c r="F1266" s="1">
        <v>0</v>
      </c>
      <c r="G1266" s="2">
        <f t="shared" si="24"/>
        <v>1.1319999999999998E-2</v>
      </c>
      <c r="H1266" s="2">
        <f t="shared" si="23"/>
        <v>0.02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155177.81</v>
      </c>
      <c r="D1270" s="1">
        <f>BILANCA!E294</f>
        <v>720.5</v>
      </c>
      <c r="E1270" s="1">
        <v>0</v>
      </c>
      <c r="F1270" s="1">
        <v>0</v>
      </c>
      <c r="G1270" s="2">
        <f t="shared" si="24"/>
        <v>44949.598469999997</v>
      </c>
      <c r="H1270" s="2">
        <f t="shared" si="23"/>
        <v>0.69000000000232831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1352.1</v>
      </c>
      <c r="D1278" s="1">
        <f>BILANCA!E302</f>
        <v>2391.38</v>
      </c>
      <c r="E1278" s="1">
        <v>0</v>
      </c>
      <c r="F1278" s="1">
        <v>0</v>
      </c>
      <c r="G1278" s="2">
        <f t="shared" si="24"/>
        <v>1809.7837</v>
      </c>
      <c r="H1278" s="2">
        <f t="shared" si="23"/>
        <v>0.48000000000001819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4225007.16</v>
      </c>
      <c r="D1408" s="1">
        <f>'RAS-funkcijski'!E114</f>
        <v>4387882.21</v>
      </c>
      <c r="E1408" s="1">
        <v>0</v>
      </c>
      <c r="F1408" s="1">
        <v>0</v>
      </c>
      <c r="G1408" s="2">
        <f t="shared" si="24"/>
        <v>1430084.8738000002</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17.43</v>
      </c>
      <c r="E1409" s="1">
        <v>0</v>
      </c>
      <c r="F1409" s="1">
        <v>0</v>
      </c>
      <c r="G1409" s="2">
        <f t="shared" si="24"/>
        <v>3.8694600000000001</v>
      </c>
      <c r="H1409" s="2">
        <f t="shared" si="27"/>
        <v>0.42999999999999972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17.43</v>
      </c>
      <c r="E1411" s="1">
        <v>0</v>
      </c>
      <c r="F1411" s="1">
        <v>0</v>
      </c>
      <c r="G1411" s="2">
        <f t="shared" si="24"/>
        <v>3.9391799999999999</v>
      </c>
      <c r="H1411" s="2">
        <f t="shared" si="27"/>
        <v>0.42999999999999972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4225007.16</v>
      </c>
      <c r="D1412" s="1">
        <f>'RAS-funkcijski'!E118</f>
        <v>4336753.54</v>
      </c>
      <c r="E1412" s="1">
        <v>0</v>
      </c>
      <c r="F1412" s="1">
        <v>0</v>
      </c>
      <c r="G1412" s="2">
        <f t="shared" si="24"/>
        <v>1470430.6233600001</v>
      </c>
      <c r="H1412" s="2">
        <f t="shared" si="27"/>
        <v>0.62000000011175871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4225007.16</v>
      </c>
      <c r="D1414" s="1">
        <f>'RAS-funkcijski'!E120</f>
        <v>4336753.54</v>
      </c>
      <c r="E1414" s="1">
        <v>0</v>
      </c>
      <c r="F1414" s="1">
        <v>0</v>
      </c>
      <c r="G1414" s="2">
        <f t="shared" si="24"/>
        <v>1496227.6518399999</v>
      </c>
      <c r="H1414" s="2">
        <f t="shared" si="27"/>
        <v>0.62000000011175871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51111.24</v>
      </c>
      <c r="E1420" s="1">
        <v>0</v>
      </c>
      <c r="F1420" s="1">
        <v>0</v>
      </c>
      <c r="G1420" s="2">
        <f t="shared" si="24"/>
        <v>12471.142559999998</v>
      </c>
      <c r="H1420" s="2">
        <f t="shared" si="27"/>
        <v>0.23999999999796273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4225007.16</v>
      </c>
      <c r="D1435" s="13">
        <f>'RAS-funkcijski'!E141</f>
        <v>4387882.21</v>
      </c>
      <c r="E1435" s="13">
        <v>0</v>
      </c>
      <c r="F1435" s="13">
        <v>0</v>
      </c>
      <c r="G1435" s="14">
        <f t="shared" si="24"/>
        <v>1781105.70646</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2293.29</v>
      </c>
      <c r="D1436" s="6">
        <f>'P-VRIO'!E5</f>
        <v>165.11</v>
      </c>
      <c r="E1436" s="6">
        <v>0</v>
      </c>
      <c r="F1436" s="6">
        <v>0</v>
      </c>
      <c r="G1436" s="7">
        <f t="shared" si="24"/>
        <v>2.62351</v>
      </c>
      <c r="H1436" s="7">
        <f t="shared" si="27"/>
        <v>0.39999999999997726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2293.29</v>
      </c>
      <c r="D1453" s="1">
        <f>'P-VRIO'!E22</f>
        <v>165.11</v>
      </c>
      <c r="E1453" s="1">
        <v>0</v>
      </c>
      <c r="F1453" s="1">
        <v>0</v>
      </c>
      <c r="G1453" s="2">
        <f t="shared" si="24"/>
        <v>47.223179999999992</v>
      </c>
      <c r="H1453" s="2">
        <f t="shared" si="27"/>
        <v>0.39999999999997726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2293.29</v>
      </c>
      <c r="D1454" s="1">
        <f>'P-VRIO'!E23</f>
        <v>165.11</v>
      </c>
      <c r="E1454" s="1">
        <v>0</v>
      </c>
      <c r="F1454" s="1">
        <v>0</v>
      </c>
      <c r="G1454" s="2">
        <f t="shared" si="24"/>
        <v>49.846690000000002</v>
      </c>
      <c r="H1454" s="2">
        <f t="shared" si="27"/>
        <v>0.39999999999997726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2293.29</v>
      </c>
      <c r="D1456" s="1">
        <f>'P-VRIO'!E25</f>
        <v>165.11</v>
      </c>
      <c r="E1456" s="1">
        <v>0</v>
      </c>
      <c r="F1456" s="1">
        <v>0</v>
      </c>
      <c r="G1456" s="2">
        <f t="shared" si="24"/>
        <v>55.093710000000002</v>
      </c>
      <c r="H1456" s="2">
        <f t="shared" si="27"/>
        <v>0.39999999999997726</v>
      </c>
      <c r="I1456" s="10">
        <f t="shared" si="30"/>
        <v>22.037483999998749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295897.15000000002</v>
      </c>
      <c r="D1480" s="6"/>
      <c r="E1480" s="6">
        <v>0</v>
      </c>
      <c r="F1480" s="6">
        <v>0</v>
      </c>
      <c r="G1480" s="7">
        <f t="shared" ref="G1480:G1580" si="34">B1480/1000*C1480</f>
        <v>295.89715000000001</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4241207.8499999996</v>
      </c>
      <c r="D1481" s="1">
        <v>0</v>
      </c>
      <c r="E1481" s="1">
        <v>0</v>
      </c>
      <c r="F1481" s="1">
        <v>0</v>
      </c>
      <c r="G1481" s="2">
        <f t="shared" si="34"/>
        <v>8482.4156999999996</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2077.2199999999998</v>
      </c>
      <c r="D1482" s="1">
        <v>0</v>
      </c>
      <c r="E1482" s="1">
        <v>0</v>
      </c>
      <c r="F1482" s="1">
        <v>0</v>
      </c>
      <c r="G1482" s="2">
        <f t="shared" si="34"/>
        <v>6.2316599999999998</v>
      </c>
      <c r="H1482" s="2">
        <f t="shared" si="35"/>
        <v>0.21999999999979991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2148844.88</v>
      </c>
      <c r="D1483" s="1">
        <v>0</v>
      </c>
      <c r="E1483" s="1">
        <v>0</v>
      </c>
      <c r="F1483" s="1">
        <v>0</v>
      </c>
      <c r="G1483" s="2">
        <f t="shared" si="34"/>
        <v>8595.3795200000004</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1278024.8899999999</v>
      </c>
      <c r="D1484" s="1">
        <v>0</v>
      </c>
      <c r="E1484" s="1">
        <v>0</v>
      </c>
      <c r="F1484" s="1">
        <v>0</v>
      </c>
      <c r="G1484" s="2">
        <f t="shared" si="34"/>
        <v>6390.1244499999993</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798094.22</v>
      </c>
      <c r="D1485" s="1">
        <v>0</v>
      </c>
      <c r="E1485" s="1">
        <v>0</v>
      </c>
      <c r="F1485" s="1">
        <v>0</v>
      </c>
      <c r="G1485" s="2">
        <f t="shared" si="34"/>
        <v>4788.5653199999997</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10903.47</v>
      </c>
      <c r="D1486" s="1">
        <v>0</v>
      </c>
      <c r="E1486" s="1">
        <v>0</v>
      </c>
      <c r="F1486" s="1">
        <v>0</v>
      </c>
      <c r="G1486" s="2">
        <f t="shared" si="34"/>
        <v>76.324289999999991</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61822.299999999996</v>
      </c>
      <c r="D1491" s="1">
        <v>0</v>
      </c>
      <c r="E1491" s="1">
        <v>0</v>
      </c>
      <c r="F1491" s="1">
        <v>0</v>
      </c>
      <c r="G1491" s="2">
        <f t="shared" si="34"/>
        <v>741.86759999999992</v>
      </c>
      <c r="H1491" s="2">
        <f t="shared" si="35"/>
        <v>0.29999999999563443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1963285.75</v>
      </c>
      <c r="D1492" s="1">
        <v>0</v>
      </c>
      <c r="E1492" s="1">
        <v>0</v>
      </c>
      <c r="F1492" s="1">
        <v>0</v>
      </c>
      <c r="G1492" s="2">
        <f t="shared" si="34"/>
        <v>25522.714749999999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127000</v>
      </c>
      <c r="D1493" s="1">
        <v>0</v>
      </c>
      <c r="E1493" s="1">
        <v>0</v>
      </c>
      <c r="F1493" s="1">
        <v>0</v>
      </c>
      <c r="G1493" s="2">
        <f t="shared" si="34"/>
        <v>1778</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127000</v>
      </c>
      <c r="D1497" s="1">
        <v>0</v>
      </c>
      <c r="E1497" s="1">
        <v>0</v>
      </c>
      <c r="F1497" s="1">
        <v>0</v>
      </c>
      <c r="G1497" s="2">
        <f t="shared" si="34"/>
        <v>2286</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4361121.46</v>
      </c>
      <c r="D1499" s="1">
        <v>0</v>
      </c>
      <c r="E1499" s="1">
        <v>0</v>
      </c>
      <c r="F1499" s="1">
        <v>0</v>
      </c>
      <c r="G1499" s="2">
        <f t="shared" si="34"/>
        <v>87222.429199999999</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1037.94</v>
      </c>
      <c r="D1500" s="1">
        <v>0</v>
      </c>
      <c r="E1500" s="1">
        <v>0</v>
      </c>
      <c r="F1500" s="1">
        <v>0</v>
      </c>
      <c r="G1500" s="2">
        <f t="shared" si="34"/>
        <v>21.796740000000003</v>
      </c>
      <c r="H1500" s="2">
        <f t="shared" si="35"/>
        <v>5.999999999994543E-2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2115340.48</v>
      </c>
      <c r="D1501" s="1">
        <v>0</v>
      </c>
      <c r="E1501" s="1">
        <v>0</v>
      </c>
      <c r="F1501" s="1">
        <v>0</v>
      </c>
      <c r="G1501" s="2">
        <f t="shared" si="34"/>
        <v>46537.490559999998</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1259384.18</v>
      </c>
      <c r="D1502" s="1">
        <v>0</v>
      </c>
      <c r="E1502" s="1">
        <v>0</v>
      </c>
      <c r="F1502" s="1">
        <v>0</v>
      </c>
      <c r="G1502" s="2">
        <f t="shared" si="34"/>
        <v>28965.836139999999</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806048.68</v>
      </c>
      <c r="D1503" s="1">
        <v>0</v>
      </c>
      <c r="E1503" s="1">
        <v>0</v>
      </c>
      <c r="F1503" s="1">
        <v>0</v>
      </c>
      <c r="G1503" s="2">
        <f t="shared" si="34"/>
        <v>19345.168320000001</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7027.95</v>
      </c>
      <c r="D1504" s="1">
        <v>0</v>
      </c>
      <c r="E1504" s="1">
        <v>0</v>
      </c>
      <c r="F1504" s="1">
        <v>0</v>
      </c>
      <c r="G1504" s="2">
        <f t="shared" si="34"/>
        <v>175.69875000000002</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42879.67</v>
      </c>
      <c r="D1509" s="1">
        <v>0</v>
      </c>
      <c r="E1509" s="1">
        <v>0</v>
      </c>
      <c r="F1509" s="1">
        <v>0</v>
      </c>
      <c r="G1509" s="2">
        <f t="shared" si="34"/>
        <v>1286.3900999999998</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1963285.73</v>
      </c>
      <c r="D1510" s="1">
        <v>0</v>
      </c>
      <c r="E1510" s="1">
        <v>0</v>
      </c>
      <c r="F1510" s="1">
        <v>0</v>
      </c>
      <c r="G1510" s="2">
        <f t="shared" si="34"/>
        <v>60861.857629999999</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281457.31</v>
      </c>
      <c r="D1511" s="1">
        <v>0</v>
      </c>
      <c r="E1511" s="1">
        <v>0</v>
      </c>
      <c r="F1511" s="1">
        <v>0</v>
      </c>
      <c r="G1511" s="2">
        <f t="shared" si="34"/>
        <v>9006.6339200000002</v>
      </c>
      <c r="H1511" s="2">
        <f t="shared" si="35"/>
        <v>0.30999999999767169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281457.31</v>
      </c>
      <c r="D1515" s="1">
        <v>0</v>
      </c>
      <c r="E1515" s="1">
        <v>0</v>
      </c>
      <c r="F1515" s="1">
        <v>0</v>
      </c>
      <c r="G1515" s="2">
        <f t="shared" si="34"/>
        <v>10132.463159999999</v>
      </c>
      <c r="H1515" s="2">
        <f t="shared" si="35"/>
        <v>0.30999999999767169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175983.54000000004</v>
      </c>
      <c r="D1517" s="1">
        <v>0</v>
      </c>
      <c r="E1517" s="1">
        <v>0</v>
      </c>
      <c r="F1517" s="1">
        <v>0</v>
      </c>
      <c r="G1517" s="2">
        <f t="shared" si="34"/>
        <v>6687.3745200000012</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175983.54</v>
      </c>
      <c r="D1576" s="1">
        <v>0</v>
      </c>
      <c r="E1576" s="1">
        <v>0</v>
      </c>
      <c r="F1576" s="1">
        <v>0</v>
      </c>
      <c r="G1576" s="2">
        <f t="shared" si="34"/>
        <v>17070.40338</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175983.54</v>
      </c>
      <c r="D1578" s="1">
        <v>0</v>
      </c>
      <c r="E1578" s="1">
        <v>0</v>
      </c>
      <c r="F1578" s="1">
        <v>0</v>
      </c>
      <c r="G1578" s="2">
        <f t="shared" si="34"/>
        <v>17422.370460000002</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19003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3920110.8500000006</v>
      </c>
      <c r="I16" s="170">
        <f>'PR-RAS'!E6</f>
        <v>3527367.5899999994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2045151.0699999998</v>
      </c>
      <c r="I17" s="170">
        <f>'PR-RAS'!E151</f>
        <v>2424596.4600000004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772428.41999999841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2049.8199999995995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4626804.87</v>
      </c>
      <c r="I20" s="173">
        <f>BILANCA!E7</f>
        <v>6368556.7800000012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294140.19</v>
      </c>
      <c r="I21" s="175">
        <f>BILANCA!E68</f>
        <v>959344.86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296110.16000000003</v>
      </c>
      <c r="I22" s="175">
        <f>BILANCA!E176</f>
        <v>176085.12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4624834.8999999994</v>
      </c>
      <c r="I23" s="177">
        <f>BILANCA!E237</f>
        <v>7151816.5199999996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4225007.16</v>
      </c>
      <c r="I27" s="175">
        <f>'RAS-funkcijski'!E114</f>
        <v>4387882.21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4225007.16</v>
      </c>
      <c r="I28" s="179">
        <f>'RAS-funkcijski'!E141</f>
        <v>4387882.21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2293.29</v>
      </c>
      <c r="I29" s="173">
        <f>'P-VRIO'!E5</f>
        <v>165.11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2293.29</v>
      </c>
      <c r="I30" s="175">
        <f>'P-VRIO'!E22</f>
        <v>165.11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295897.15000000002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175983.54000000004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175983.54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G438" sqref="G4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3920110.8500000006</v>
      </c>
      <c r="E6" s="51">
        <f>E7+E44+E50+E82+E106+E124+E133+E139</f>
        <v>3527367.5899999994</v>
      </c>
      <c r="F6" s="52">
        <f t="shared" ref="F6:F131" si="0">IF(D6&lt;&gt;0,IF(E6/D6&gt;=100,"&gt;&gt;100",E6/D6*100),"-")</f>
        <v>89.981322594487324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3627781.9000000004</v>
      </c>
      <c r="E50" s="51">
        <f>E51+E54+E59+E62+E65+E68+E71+E74+E77</f>
        <v>3208776.73</v>
      </c>
      <c r="F50" s="52">
        <f t="shared" si="0"/>
        <v>88.45010032163178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1172523.57</v>
      </c>
      <c r="E68" s="51">
        <f t="shared" si="15"/>
        <v>1224146.69</v>
      </c>
      <c r="F68" s="52">
        <f t="shared" si="0"/>
        <v>104.40273622815104</v>
      </c>
    </row>
    <row r="69" spans="1:6" ht="12.75" customHeight="1" x14ac:dyDescent="0.2">
      <c r="A69" s="53" t="s">
        <v>184</v>
      </c>
      <c r="B69" s="85" t="s">
        <v>185</v>
      </c>
      <c r="C69" s="50" t="s">
        <v>184</v>
      </c>
      <c r="D69" s="242">
        <v>1170864.53</v>
      </c>
      <c r="E69" s="242">
        <f>1221848.69+1700</f>
        <v>1223548.69</v>
      </c>
      <c r="F69" s="52">
        <f t="shared" si="0"/>
        <v>104.49959484211209</v>
      </c>
    </row>
    <row r="70" spans="1:6" ht="24" x14ac:dyDescent="0.2">
      <c r="A70" s="53" t="s">
        <v>186</v>
      </c>
      <c r="B70" s="85" t="s">
        <v>187</v>
      </c>
      <c r="C70" s="50" t="s">
        <v>186</v>
      </c>
      <c r="D70" s="242">
        <v>1659.04</v>
      </c>
      <c r="E70" s="242">
        <v>598</v>
      </c>
      <c r="F70" s="52">
        <f t="shared" si="0"/>
        <v>36.044941653004145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2455258.33</v>
      </c>
      <c r="E74" s="51">
        <f t="shared" si="17"/>
        <v>1984630.04</v>
      </c>
      <c r="F74" s="52">
        <f t="shared" si="0"/>
        <v>80.831821880021877</v>
      </c>
    </row>
    <row r="75" spans="1:6" ht="12.75" customHeight="1" x14ac:dyDescent="0.2">
      <c r="A75" s="53" t="s">
        <v>196</v>
      </c>
      <c r="B75" s="85" t="s">
        <v>197</v>
      </c>
      <c r="C75" s="50" t="s">
        <v>196</v>
      </c>
      <c r="D75" s="242">
        <v>2455258.33</v>
      </c>
      <c r="E75" s="242">
        <v>1218990.1100000001</v>
      </c>
      <c r="F75" s="52">
        <f t="shared" si="0"/>
        <v>49.648140690759824</v>
      </c>
    </row>
    <row r="76" spans="1:6" ht="12.75" customHeight="1" x14ac:dyDescent="0.2">
      <c r="A76" s="53" t="s">
        <v>198</v>
      </c>
      <c r="B76" s="85" t="s">
        <v>199</v>
      </c>
      <c r="C76" s="50" t="s">
        <v>198</v>
      </c>
      <c r="D76" s="242">
        <v>0</v>
      </c>
      <c r="E76" s="242">
        <v>765639.93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156.6</v>
      </c>
      <c r="E82" s="51">
        <f t="shared" si="19"/>
        <v>109.17</v>
      </c>
      <c r="F82" s="52">
        <f t="shared" si="0"/>
        <v>69.71264367816093</v>
      </c>
    </row>
    <row r="83" spans="1:6" ht="12.75" customHeight="1" x14ac:dyDescent="0.2">
      <c r="A83" s="53">
        <v>641</v>
      </c>
      <c r="B83" s="85" t="s">
        <v>212</v>
      </c>
      <c r="C83" s="50" t="s">
        <v>213</v>
      </c>
      <c r="D83" s="51">
        <f t="shared" ref="D83:E83" si="20">SUM(D84:D90)</f>
        <v>156.6</v>
      </c>
      <c r="E83" s="51">
        <f t="shared" si="20"/>
        <v>109.17</v>
      </c>
      <c r="F83" s="52">
        <f t="shared" si="0"/>
        <v>69.71264367816093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156.6</v>
      </c>
      <c r="E85" s="242">
        <v>109.17</v>
      </c>
      <c r="F85" s="52">
        <f t="shared" si="0"/>
        <v>69.71264367816093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13735.48</v>
      </c>
      <c r="E124" s="51">
        <f t="shared" si="27"/>
        <v>14056.9</v>
      </c>
      <c r="F124" s="52">
        <f t="shared" si="0"/>
        <v>102.34007111509756</v>
      </c>
    </row>
    <row r="125" spans="1:6" ht="12.75" customHeight="1" x14ac:dyDescent="0.2">
      <c r="A125" s="53">
        <v>661</v>
      </c>
      <c r="B125" s="86" t="s">
        <v>296</v>
      </c>
      <c r="C125" s="50" t="s">
        <v>297</v>
      </c>
      <c r="D125" s="51">
        <f t="shared" ref="D125:E125" si="28">SUM(D126:D127)</f>
        <v>13496.58</v>
      </c>
      <c r="E125" s="51">
        <f t="shared" si="28"/>
        <v>13806.9</v>
      </c>
      <c r="F125" s="52">
        <f t="shared" si="0"/>
        <v>102.29924914311626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13496.58</v>
      </c>
      <c r="E127" s="242">
        <v>13806.9</v>
      </c>
      <c r="F127" s="52">
        <f t="shared" si="0"/>
        <v>102.29924914311626</v>
      </c>
    </row>
    <row r="128" spans="1:6" ht="24" x14ac:dyDescent="0.2">
      <c r="A128" s="53">
        <v>663</v>
      </c>
      <c r="B128" s="231" t="s">
        <v>302</v>
      </c>
      <c r="C128" s="50" t="s">
        <v>303</v>
      </c>
      <c r="D128" s="51">
        <f t="shared" ref="D128:E128" si="29">SUM(D129:D132)</f>
        <v>238.9</v>
      </c>
      <c r="E128" s="51">
        <f t="shared" si="29"/>
        <v>250</v>
      </c>
      <c r="F128" s="52">
        <f t="shared" si="0"/>
        <v>104.64629552113855</v>
      </c>
    </row>
    <row r="129" spans="1:6" ht="12.75" customHeight="1" x14ac:dyDescent="0.2">
      <c r="A129" s="53">
        <v>6631</v>
      </c>
      <c r="B129" s="86" t="s">
        <v>304</v>
      </c>
      <c r="C129" s="50" t="s">
        <v>305</v>
      </c>
      <c r="D129" s="242">
        <v>238.9</v>
      </c>
      <c r="E129" s="242">
        <v>250</v>
      </c>
      <c r="F129" s="52">
        <f t="shared" si="0"/>
        <v>104.64629552113855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270265.93</v>
      </c>
      <c r="E133" s="51">
        <f t="shared" si="30"/>
        <v>298817.76</v>
      </c>
      <c r="F133" s="52">
        <f t="shared" ref="F133:F223" si="31">IF(D133&lt;&gt;0,IF(E133/D133&gt;=100,"&gt;&gt;100",E133/D133*100),"-")</f>
        <v>110.5643467528445</v>
      </c>
    </row>
    <row r="134" spans="1:6" ht="24" x14ac:dyDescent="0.2">
      <c r="A134" s="53">
        <v>671</v>
      </c>
      <c r="B134" s="232" t="s">
        <v>314</v>
      </c>
      <c r="C134" s="50" t="s">
        <v>315</v>
      </c>
      <c r="D134" s="51">
        <f t="shared" ref="D134:E134" si="32">SUM(D135:D137)</f>
        <v>270265.93</v>
      </c>
      <c r="E134" s="51">
        <f t="shared" si="32"/>
        <v>298817.76</v>
      </c>
      <c r="F134" s="52">
        <f t="shared" si="31"/>
        <v>110.5643467528445</v>
      </c>
    </row>
    <row r="135" spans="1:6" ht="12.75" customHeight="1" x14ac:dyDescent="0.2">
      <c r="A135" s="53">
        <v>6711</v>
      </c>
      <c r="B135" s="85" t="s">
        <v>316</v>
      </c>
      <c r="C135" s="50" t="s">
        <v>317</v>
      </c>
      <c r="D135" s="242">
        <v>102234.15</v>
      </c>
      <c r="E135" s="242">
        <v>130101.25</v>
      </c>
      <c r="F135" s="52">
        <f t="shared" si="31"/>
        <v>127.25811287128617</v>
      </c>
    </row>
    <row r="136" spans="1:6" ht="24" x14ac:dyDescent="0.2">
      <c r="A136" s="53">
        <v>6712</v>
      </c>
      <c r="B136" s="232" t="s">
        <v>318</v>
      </c>
      <c r="C136" s="50" t="s">
        <v>319</v>
      </c>
      <c r="D136" s="242">
        <v>168031.78</v>
      </c>
      <c r="E136" s="242">
        <v>168716.51</v>
      </c>
      <c r="F136" s="52">
        <f t="shared" si="31"/>
        <v>100.40750029547982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8170.94</v>
      </c>
      <c r="E139" s="51">
        <f t="shared" si="33"/>
        <v>5607.03</v>
      </c>
      <c r="F139" s="52">
        <f t="shared" si="31"/>
        <v>68.621602900033523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8170.94</v>
      </c>
      <c r="E150" s="242">
        <v>5607.03</v>
      </c>
      <c r="F150" s="52">
        <f t="shared" si="31"/>
        <v>68.621602900033523</v>
      </c>
    </row>
    <row r="151" spans="1:6" ht="12.75" customHeight="1" x14ac:dyDescent="0.2">
      <c r="A151" s="53">
        <v>3</v>
      </c>
      <c r="B151" s="85" t="s">
        <v>348</v>
      </c>
      <c r="C151" s="50" t="s">
        <v>56</v>
      </c>
      <c r="D151" s="51">
        <f t="shared" ref="D151:E151" si="35">D152+D163+D196+D215+D224+D252+D263</f>
        <v>2045151.0699999998</v>
      </c>
      <c r="E151" s="51">
        <f t="shared" si="35"/>
        <v>2424596.4600000004</v>
      </c>
      <c r="F151" s="52">
        <f t="shared" si="31"/>
        <v>118.55341620313655</v>
      </c>
    </row>
    <row r="152" spans="1:6" ht="12.75" customHeight="1" x14ac:dyDescent="0.2">
      <c r="A152" s="53">
        <v>31</v>
      </c>
      <c r="B152" s="85" t="s">
        <v>349</v>
      </c>
      <c r="C152" s="50" t="s">
        <v>35</v>
      </c>
      <c r="D152" s="51">
        <f t="shared" ref="D152:E152" si="36">D153+D158+D159</f>
        <v>1060885.3399999999</v>
      </c>
      <c r="E152" s="51">
        <f t="shared" si="36"/>
        <v>1257321.0699999998</v>
      </c>
      <c r="F152" s="52">
        <f t="shared" si="31"/>
        <v>118.51620741596824</v>
      </c>
    </row>
    <row r="153" spans="1:6" ht="12.75" customHeight="1" x14ac:dyDescent="0.2">
      <c r="A153" s="53">
        <v>311</v>
      </c>
      <c r="B153" s="85" t="s">
        <v>350</v>
      </c>
      <c r="C153" s="50" t="s">
        <v>351</v>
      </c>
      <c r="D153" s="51">
        <f t="shared" ref="D153:E153" si="37">SUM(D154:D157)</f>
        <v>877153.41999999993</v>
      </c>
      <c r="E153" s="51">
        <f t="shared" si="37"/>
        <v>1042185.82</v>
      </c>
      <c r="F153" s="52">
        <f t="shared" si="31"/>
        <v>118.81454215842879</v>
      </c>
    </row>
    <row r="154" spans="1:6" ht="12.75" customHeight="1" x14ac:dyDescent="0.2">
      <c r="A154" s="53">
        <v>3111</v>
      </c>
      <c r="B154" s="85" t="s">
        <v>352</v>
      </c>
      <c r="C154" s="50" t="s">
        <v>353</v>
      </c>
      <c r="D154" s="242">
        <v>852086.34</v>
      </c>
      <c r="E154" s="242">
        <v>1005493.82</v>
      </c>
      <c r="F154" s="52">
        <f t="shared" si="31"/>
        <v>118.00374830560013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25067.08</v>
      </c>
      <c r="E156" s="242">
        <v>36692</v>
      </c>
      <c r="F156" s="52">
        <f t="shared" si="31"/>
        <v>146.37524594009352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42428.99</v>
      </c>
      <c r="E158" s="242">
        <f>23959.72+4000+1445.34+18595.81</f>
        <v>48000.87</v>
      </c>
      <c r="F158" s="52">
        <f t="shared" si="31"/>
        <v>113.13224755055448</v>
      </c>
    </row>
    <row r="159" spans="1:6" ht="12.75" customHeight="1" x14ac:dyDescent="0.2">
      <c r="A159" s="53">
        <v>313</v>
      </c>
      <c r="B159" s="85" t="s">
        <v>362</v>
      </c>
      <c r="C159" s="50" t="s">
        <v>363</v>
      </c>
      <c r="D159" s="51">
        <f t="shared" ref="D159:E159" si="38">SUM(D160:D162)</f>
        <v>141302.93000000002</v>
      </c>
      <c r="E159" s="51">
        <f t="shared" si="38"/>
        <v>167134.38</v>
      </c>
      <c r="F159" s="52">
        <f t="shared" si="31"/>
        <v>118.28090188929556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141069.70000000001</v>
      </c>
      <c r="E161" s="242">
        <v>167134.38</v>
      </c>
      <c r="F161" s="52">
        <f t="shared" si="31"/>
        <v>118.47645525580617</v>
      </c>
    </row>
    <row r="162" spans="1:6" ht="12.75" customHeight="1" x14ac:dyDescent="0.2">
      <c r="A162" s="53">
        <v>3133</v>
      </c>
      <c r="B162" s="85" t="s">
        <v>367</v>
      </c>
      <c r="C162" s="50" t="s">
        <v>368</v>
      </c>
      <c r="D162" s="242">
        <v>233.23</v>
      </c>
      <c r="E162" s="242"/>
      <c r="F162" s="52">
        <f t="shared" si="31"/>
        <v>0</v>
      </c>
    </row>
    <row r="163" spans="1:6" ht="12.75" customHeight="1" x14ac:dyDescent="0.2">
      <c r="A163" s="53">
        <v>32</v>
      </c>
      <c r="B163" s="85" t="s">
        <v>369</v>
      </c>
      <c r="C163" s="50" t="s">
        <v>370</v>
      </c>
      <c r="D163" s="51">
        <f t="shared" ref="D163:E163" si="39">D164+D169+D177+D187+D188</f>
        <v>403111.3</v>
      </c>
      <c r="E163" s="51">
        <f t="shared" si="39"/>
        <v>762452.41</v>
      </c>
      <c r="F163" s="52">
        <f t="shared" si="31"/>
        <v>189.14190944287597</v>
      </c>
    </row>
    <row r="164" spans="1:6" ht="12.75" customHeight="1" x14ac:dyDescent="0.2">
      <c r="A164" s="53">
        <v>321</v>
      </c>
      <c r="B164" s="85" t="s">
        <v>371</v>
      </c>
      <c r="C164" s="50" t="s">
        <v>372</v>
      </c>
      <c r="D164" s="51">
        <f t="shared" ref="D164:E164" si="40">SUM(D165:D168)</f>
        <v>79580.53</v>
      </c>
      <c r="E164" s="51">
        <f t="shared" si="40"/>
        <v>316804.62999999995</v>
      </c>
      <c r="F164" s="52">
        <f t="shared" si="31"/>
        <v>398.09313911329809</v>
      </c>
    </row>
    <row r="165" spans="1:6" ht="12.75" customHeight="1" x14ac:dyDescent="0.2">
      <c r="A165" s="53">
        <v>3211</v>
      </c>
      <c r="B165" s="85" t="s">
        <v>373</v>
      </c>
      <c r="C165" s="50" t="s">
        <v>374</v>
      </c>
      <c r="D165" s="242">
        <v>29198.51</v>
      </c>
      <c r="E165" s="242">
        <f>19508.54+115932.29+19859.54+18634.86</f>
        <v>173935.22999999998</v>
      </c>
      <c r="F165" s="52">
        <f t="shared" si="31"/>
        <v>595.69899285956717</v>
      </c>
    </row>
    <row r="166" spans="1:6" ht="12.75" customHeight="1" x14ac:dyDescent="0.2">
      <c r="A166" s="53">
        <v>3212</v>
      </c>
      <c r="B166" s="85" t="s">
        <v>375</v>
      </c>
      <c r="C166" s="50" t="s">
        <v>376</v>
      </c>
      <c r="D166" s="242">
        <v>25844.06</v>
      </c>
      <c r="E166" s="242">
        <v>25197.46</v>
      </c>
      <c r="F166" s="52">
        <f t="shared" si="31"/>
        <v>97.49807112349994</v>
      </c>
    </row>
    <row r="167" spans="1:6" ht="12.75" customHeight="1" x14ac:dyDescent="0.2">
      <c r="A167" s="53">
        <v>3213</v>
      </c>
      <c r="B167" s="85" t="s">
        <v>377</v>
      </c>
      <c r="C167" s="50" t="s">
        <v>378</v>
      </c>
      <c r="D167" s="242">
        <v>21420.1</v>
      </c>
      <c r="E167" s="242">
        <f>105476.43+11799.01</f>
        <v>117275.43999999999</v>
      </c>
      <c r="F167" s="52">
        <f t="shared" si="31"/>
        <v>547.50183239107196</v>
      </c>
    </row>
    <row r="168" spans="1:6" ht="12.75" customHeight="1" x14ac:dyDescent="0.2">
      <c r="A168" s="53">
        <v>3214</v>
      </c>
      <c r="B168" s="85" t="s">
        <v>379</v>
      </c>
      <c r="C168" s="50" t="s">
        <v>380</v>
      </c>
      <c r="D168" s="242">
        <v>3117.86</v>
      </c>
      <c r="E168" s="242">
        <v>396.5</v>
      </c>
      <c r="F168" s="52">
        <f t="shared" si="31"/>
        <v>12.717055929387463</v>
      </c>
    </row>
    <row r="169" spans="1:6" ht="12.75" customHeight="1" x14ac:dyDescent="0.2">
      <c r="A169" s="53">
        <v>322</v>
      </c>
      <c r="B169" s="85" t="s">
        <v>381</v>
      </c>
      <c r="C169" s="50" t="s">
        <v>382</v>
      </c>
      <c r="D169" s="51">
        <f t="shared" ref="D169:E169" si="41">SUM(D170:D176)</f>
        <v>44240.63</v>
      </c>
      <c r="E169" s="51">
        <f t="shared" si="41"/>
        <v>67536.99000000002</v>
      </c>
      <c r="F169" s="52">
        <f t="shared" si="31"/>
        <v>152.65829171058374</v>
      </c>
    </row>
    <row r="170" spans="1:6" ht="12.75" customHeight="1" x14ac:dyDescent="0.2">
      <c r="A170" s="53">
        <v>3221</v>
      </c>
      <c r="B170" s="85" t="s">
        <v>383</v>
      </c>
      <c r="C170" s="50" t="s">
        <v>384</v>
      </c>
      <c r="D170" s="242">
        <v>20254.490000000002</v>
      </c>
      <c r="E170" s="242">
        <f>4045.85+955.68+5138.78+6175.57+10008.76</f>
        <v>26324.639999999999</v>
      </c>
      <c r="F170" s="52">
        <f t="shared" si="31"/>
        <v>129.96940431479635</v>
      </c>
    </row>
    <row r="171" spans="1:6" ht="12.75" customHeight="1" x14ac:dyDescent="0.2">
      <c r="A171" s="53">
        <v>3222</v>
      </c>
      <c r="B171" s="85" t="s">
        <v>385</v>
      </c>
      <c r="C171" s="50" t="s">
        <v>386</v>
      </c>
      <c r="D171" s="242">
        <v>256.16000000000003</v>
      </c>
      <c r="E171" s="242">
        <v>19.13</v>
      </c>
      <c r="F171" s="52">
        <f t="shared" si="31"/>
        <v>7.4679887570268573</v>
      </c>
    </row>
    <row r="172" spans="1:6" ht="12.75" customHeight="1" x14ac:dyDescent="0.2">
      <c r="A172" s="53">
        <v>3223</v>
      </c>
      <c r="B172" s="85" t="s">
        <v>387</v>
      </c>
      <c r="C172" s="50" t="s">
        <v>388</v>
      </c>
      <c r="D172" s="242">
        <v>13980.77</v>
      </c>
      <c r="E172" s="242">
        <f>15614.83+15274.85+49.54</f>
        <v>30939.22</v>
      </c>
      <c r="F172" s="52">
        <f t="shared" si="31"/>
        <v>221.29839772773602</v>
      </c>
    </row>
    <row r="173" spans="1:6" ht="12.75" customHeight="1" x14ac:dyDescent="0.2">
      <c r="A173" s="53">
        <v>3224</v>
      </c>
      <c r="B173" s="85" t="s">
        <v>389</v>
      </c>
      <c r="C173" s="50" t="s">
        <v>390</v>
      </c>
      <c r="D173" s="242">
        <v>6335.85</v>
      </c>
      <c r="E173" s="242">
        <f>301.19+7397.53</f>
        <v>7698.7199999999993</v>
      </c>
      <c r="F173" s="52">
        <f t="shared" si="31"/>
        <v>121.51045242548355</v>
      </c>
    </row>
    <row r="174" spans="1:6" ht="12.75" customHeight="1" x14ac:dyDescent="0.2">
      <c r="A174" s="53">
        <v>3225</v>
      </c>
      <c r="B174" s="85" t="s">
        <v>391</v>
      </c>
      <c r="C174" s="50" t="s">
        <v>392</v>
      </c>
      <c r="D174" s="242">
        <v>123.43</v>
      </c>
      <c r="E174" s="242">
        <v>1298.46</v>
      </c>
      <c r="F174" s="52">
        <f t="shared" si="31"/>
        <v>1051.9808798509275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3289.93</v>
      </c>
      <c r="E176" s="242">
        <v>1256.82</v>
      </c>
      <c r="F176" s="52">
        <f t="shared" si="31"/>
        <v>38.202028614590581</v>
      </c>
    </row>
    <row r="177" spans="1:6" ht="12.75" customHeight="1" x14ac:dyDescent="0.2">
      <c r="A177" s="53">
        <v>323</v>
      </c>
      <c r="B177" s="85" t="s">
        <v>397</v>
      </c>
      <c r="C177" s="50" t="s">
        <v>398</v>
      </c>
      <c r="D177" s="51">
        <f t="shared" ref="D177:E177" si="42">SUM(D178:D186)</f>
        <v>251955.22999999998</v>
      </c>
      <c r="E177" s="51">
        <f t="shared" si="42"/>
        <v>271036.02</v>
      </c>
      <c r="F177" s="52">
        <f t="shared" si="31"/>
        <v>107.57308748859869</v>
      </c>
    </row>
    <row r="178" spans="1:6" ht="12.75" customHeight="1" x14ac:dyDescent="0.2">
      <c r="A178" s="53">
        <v>3231</v>
      </c>
      <c r="B178" s="85" t="s">
        <v>399</v>
      </c>
      <c r="C178" s="50" t="s">
        <v>400</v>
      </c>
      <c r="D178" s="242">
        <v>7790.21</v>
      </c>
      <c r="E178" s="242">
        <f>2174.67+102.33+867.28+46339.96</f>
        <v>49484.24</v>
      </c>
      <c r="F178" s="52">
        <f t="shared" si="31"/>
        <v>635.21060407870903</v>
      </c>
    </row>
    <row r="179" spans="1:6" ht="12.75" customHeight="1" x14ac:dyDescent="0.2">
      <c r="A179" s="53">
        <v>3232</v>
      </c>
      <c r="B179" s="85" t="s">
        <v>401</v>
      </c>
      <c r="C179" s="50" t="s">
        <v>402</v>
      </c>
      <c r="D179" s="242">
        <v>5195.18</v>
      </c>
      <c r="E179" s="242">
        <f>13726.01+7147.23</f>
        <v>20873.239999999998</v>
      </c>
      <c r="F179" s="52">
        <f t="shared" si="31"/>
        <v>401.78088150939902</v>
      </c>
    </row>
    <row r="180" spans="1:6" ht="12.75" customHeight="1" x14ac:dyDescent="0.2">
      <c r="A180" s="53">
        <v>3233</v>
      </c>
      <c r="B180" s="85" t="s">
        <v>403</v>
      </c>
      <c r="C180" s="50" t="s">
        <v>404</v>
      </c>
      <c r="D180" s="242">
        <v>3194.17</v>
      </c>
      <c r="E180" s="242">
        <f>1476.53+839.72+742.5+127.44</f>
        <v>3186.19</v>
      </c>
      <c r="F180" s="52">
        <f t="shared" si="31"/>
        <v>99.750169840678481</v>
      </c>
    </row>
    <row r="181" spans="1:6" ht="12.75" customHeight="1" x14ac:dyDescent="0.2">
      <c r="A181" s="53">
        <v>3234</v>
      </c>
      <c r="B181" s="85" t="s">
        <v>405</v>
      </c>
      <c r="C181" s="50" t="s">
        <v>406</v>
      </c>
      <c r="D181" s="242">
        <v>6630.16</v>
      </c>
      <c r="E181" s="242">
        <f>2070.99+2391.35+4175.88</f>
        <v>8638.2200000000012</v>
      </c>
      <c r="F181" s="52">
        <f t="shared" si="31"/>
        <v>130.28675024433801</v>
      </c>
    </row>
    <row r="182" spans="1:6" ht="12.75" customHeight="1" x14ac:dyDescent="0.2">
      <c r="A182" s="53">
        <v>3235</v>
      </c>
      <c r="B182" s="85" t="s">
        <v>407</v>
      </c>
      <c r="C182" s="50" t="s">
        <v>408</v>
      </c>
      <c r="D182" s="242">
        <v>76284.25</v>
      </c>
      <c r="E182" s="242">
        <f>418.32+1588.19</f>
        <v>2006.51</v>
      </c>
      <c r="F182" s="52">
        <f t="shared" si="31"/>
        <v>2.6303070424104584</v>
      </c>
    </row>
    <row r="183" spans="1:6" ht="12.75" customHeight="1" x14ac:dyDescent="0.2">
      <c r="A183" s="53">
        <v>3236</v>
      </c>
      <c r="B183" s="85" t="s">
        <v>409</v>
      </c>
      <c r="C183" s="50" t="s">
        <v>410</v>
      </c>
      <c r="D183" s="242">
        <v>1692.22</v>
      </c>
      <c r="E183" s="242">
        <v>3400.91</v>
      </c>
      <c r="F183" s="52">
        <f t="shared" si="31"/>
        <v>200.97327770620842</v>
      </c>
    </row>
    <row r="184" spans="1:6" ht="12.75" customHeight="1" x14ac:dyDescent="0.2">
      <c r="A184" s="53">
        <v>3237</v>
      </c>
      <c r="B184" s="85" t="s">
        <v>411</v>
      </c>
      <c r="C184" s="50" t="s">
        <v>412</v>
      </c>
      <c r="D184" s="242">
        <v>111849.98</v>
      </c>
      <c r="E184" s="242">
        <f>5281.12+96746.6</f>
        <v>102027.72</v>
      </c>
      <c r="F184" s="52">
        <f t="shared" si="31"/>
        <v>91.218362309944084</v>
      </c>
    </row>
    <row r="185" spans="1:6" ht="12.75" customHeight="1" x14ac:dyDescent="0.2">
      <c r="A185" s="53">
        <v>3238</v>
      </c>
      <c r="B185" s="85" t="s">
        <v>413</v>
      </c>
      <c r="C185" s="50" t="s">
        <v>414</v>
      </c>
      <c r="D185" s="242">
        <v>1333.27</v>
      </c>
      <c r="E185" s="242">
        <f>49.78+150.76</f>
        <v>200.54</v>
      </c>
      <c r="F185" s="52">
        <f t="shared" si="31"/>
        <v>15.041214457686738</v>
      </c>
    </row>
    <row r="186" spans="1:6" ht="12.75" customHeight="1" x14ac:dyDescent="0.2">
      <c r="A186" s="53">
        <v>3239</v>
      </c>
      <c r="B186" s="85" t="s">
        <v>415</v>
      </c>
      <c r="C186" s="50" t="s">
        <v>416</v>
      </c>
      <c r="D186" s="242">
        <v>37985.79</v>
      </c>
      <c r="E186" s="242">
        <f>63113.99+463.82+199.08+17441.56</f>
        <v>81218.45</v>
      </c>
      <c r="F186" s="52">
        <f t="shared" si="31"/>
        <v>213.81271786107382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27334.91</v>
      </c>
      <c r="E188" s="51">
        <f t="shared" si="43"/>
        <v>107074.77</v>
      </c>
      <c r="F188" s="52">
        <f t="shared" si="31"/>
        <v>391.71436818339629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1000.73</v>
      </c>
      <c r="E190" s="242">
        <v>2646.13</v>
      </c>
      <c r="F190" s="52">
        <f t="shared" si="31"/>
        <v>264.41997341940385</v>
      </c>
    </row>
    <row r="191" spans="1:6" ht="12.75" customHeight="1" x14ac:dyDescent="0.2">
      <c r="A191" s="53">
        <v>3293</v>
      </c>
      <c r="B191" s="85" t="s">
        <v>425</v>
      </c>
      <c r="C191" s="50" t="s">
        <v>426</v>
      </c>
      <c r="D191" s="242">
        <v>10833.11</v>
      </c>
      <c r="E191" s="242">
        <v>87131.62</v>
      </c>
      <c r="F191" s="52">
        <f t="shared" si="31"/>
        <v>804.30845805128899</v>
      </c>
    </row>
    <row r="192" spans="1:6" ht="12.75" customHeight="1" x14ac:dyDescent="0.2">
      <c r="A192" s="53">
        <v>3294</v>
      </c>
      <c r="B192" s="85" t="s">
        <v>427</v>
      </c>
      <c r="C192" s="50" t="s">
        <v>428</v>
      </c>
      <c r="D192" s="242">
        <v>564.07000000000005</v>
      </c>
      <c r="E192" s="242">
        <v>565.89</v>
      </c>
      <c r="F192" s="52">
        <f t="shared" si="31"/>
        <v>100.32265498962893</v>
      </c>
    </row>
    <row r="193" spans="1:6" ht="12.75" customHeight="1" x14ac:dyDescent="0.2">
      <c r="A193" s="53">
        <v>3295</v>
      </c>
      <c r="B193" s="85" t="s">
        <v>429</v>
      </c>
      <c r="C193" s="50" t="s">
        <v>430</v>
      </c>
      <c r="D193" s="242">
        <v>3374.48</v>
      </c>
      <c r="E193" s="242">
        <f>359.22+3328.86</f>
        <v>3688.08</v>
      </c>
      <c r="F193" s="52">
        <f t="shared" si="31"/>
        <v>109.29328370593394</v>
      </c>
    </row>
    <row r="194" spans="1:6" ht="12.75" customHeight="1" x14ac:dyDescent="0.2">
      <c r="A194" s="53" t="s">
        <v>431</v>
      </c>
      <c r="B194" s="85" t="s">
        <v>432</v>
      </c>
      <c r="C194" s="50" t="s">
        <v>431</v>
      </c>
      <c r="D194" s="242">
        <v>6293.96</v>
      </c>
      <c r="E194" s="242"/>
      <c r="F194" s="52">
        <f t="shared" si="31"/>
        <v>0</v>
      </c>
    </row>
    <row r="195" spans="1:6" ht="12.75" customHeight="1" x14ac:dyDescent="0.2">
      <c r="A195" s="53">
        <v>3299</v>
      </c>
      <c r="B195" s="85" t="s">
        <v>433</v>
      </c>
      <c r="C195" s="50" t="s">
        <v>434</v>
      </c>
      <c r="D195" s="242">
        <v>5268.56</v>
      </c>
      <c r="E195" s="242">
        <v>13043.05</v>
      </c>
      <c r="F195" s="52">
        <f t="shared" si="31"/>
        <v>247.56385046388382</v>
      </c>
    </row>
    <row r="196" spans="1:6" ht="12.75" customHeight="1" x14ac:dyDescent="0.2">
      <c r="A196" s="53">
        <v>34</v>
      </c>
      <c r="B196" s="232" t="s">
        <v>435</v>
      </c>
      <c r="C196" s="50" t="s">
        <v>436</v>
      </c>
      <c r="D196" s="51">
        <f t="shared" ref="D196:E196" si="44">D197+D202+D210</f>
        <v>11977.25</v>
      </c>
      <c r="E196" s="51">
        <f t="shared" si="44"/>
        <v>10920.9</v>
      </c>
      <c r="F196" s="52">
        <f t="shared" si="31"/>
        <v>91.180362771086848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3749.94</v>
      </c>
      <c r="E202" s="51">
        <f t="shared" si="46"/>
        <v>6596.21</v>
      </c>
      <c r="F202" s="52">
        <f t="shared" si="31"/>
        <v>175.90174776129751</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3749.94</v>
      </c>
      <c r="E205" s="242">
        <f>380.86+6215.35</f>
        <v>6596.21</v>
      </c>
      <c r="F205" s="52">
        <f t="shared" si="31"/>
        <v>175.90174776129751</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8227.31</v>
      </c>
      <c r="E210" s="51">
        <f t="shared" si="47"/>
        <v>4324.6899999999996</v>
      </c>
      <c r="F210" s="52">
        <f t="shared" si="31"/>
        <v>52.565054677652846</v>
      </c>
    </row>
    <row r="211" spans="1:6" ht="12.75" customHeight="1" x14ac:dyDescent="0.2">
      <c r="A211" s="53">
        <v>3431</v>
      </c>
      <c r="B211" s="232" t="s">
        <v>465</v>
      </c>
      <c r="C211" s="50" t="s">
        <v>466</v>
      </c>
      <c r="D211" s="242">
        <v>1479.7</v>
      </c>
      <c r="E211" s="242">
        <v>1385.51</v>
      </c>
      <c r="F211" s="52">
        <f t="shared" si="31"/>
        <v>93.634520510914371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5888.01</v>
      </c>
      <c r="E213" s="242">
        <v>1.85</v>
      </c>
      <c r="F213" s="52">
        <f t="shared" si="31"/>
        <v>3.141978359411754E-2</v>
      </c>
    </row>
    <row r="214" spans="1:6" ht="12.75" customHeight="1" x14ac:dyDescent="0.2">
      <c r="A214" s="53">
        <v>3434</v>
      </c>
      <c r="B214" s="85" t="s">
        <v>471</v>
      </c>
      <c r="C214" s="50" t="s">
        <v>472</v>
      </c>
      <c r="D214" s="242">
        <v>859.6</v>
      </c>
      <c r="E214" s="242">
        <v>2937.33</v>
      </c>
      <c r="F214" s="52">
        <f t="shared" si="31"/>
        <v>341.70893438808747</v>
      </c>
    </row>
    <row r="215" spans="1:6" ht="12.75" customHeight="1" x14ac:dyDescent="0.2">
      <c r="A215" s="53">
        <v>35</v>
      </c>
      <c r="B215" s="85" t="s">
        <v>473</v>
      </c>
      <c r="C215" s="50" t="s">
        <v>474</v>
      </c>
      <c r="D215" s="51">
        <f t="shared" ref="D215:E215" si="48">D216+D219+D223</f>
        <v>99471.360000000001</v>
      </c>
      <c r="E215" s="51">
        <f t="shared" si="48"/>
        <v>74671.490000000005</v>
      </c>
      <c r="F215" s="52">
        <f t="shared" si="31"/>
        <v>75.068331226194161</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99471.360000000001</v>
      </c>
      <c r="E223" s="242">
        <v>74671.490000000005</v>
      </c>
      <c r="F223" s="52">
        <f t="shared" si="31"/>
        <v>75.068331226194161</v>
      </c>
    </row>
    <row r="224" spans="1:6" ht="24" x14ac:dyDescent="0.2">
      <c r="A224" s="53">
        <v>36</v>
      </c>
      <c r="B224" s="85" t="s">
        <v>491</v>
      </c>
      <c r="C224" s="50" t="s">
        <v>492</v>
      </c>
      <c r="D224" s="51">
        <f t="shared" ref="D224:E224" si="51">D225+D228+D231+D236+D240+D244+D247</f>
        <v>59595.159999999996</v>
      </c>
      <c r="E224" s="51">
        <f t="shared" si="51"/>
        <v>59778.99</v>
      </c>
      <c r="F224" s="52">
        <f t="shared" ref="F224:F235" si="52">IF(D224&lt;&gt;0,IF(E224/D224&gt;=100,"&gt;&gt;100",E224/D224*100),"-")</f>
        <v>100.30846464712906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2498.4499999999998</v>
      </c>
      <c r="E244" s="51">
        <f t="shared" si="60"/>
        <v>5427.17</v>
      </c>
      <c r="F244" s="52">
        <f t="shared" ref="F244:F251" si="61">IF(D244&lt;&gt;0,IF(E244/D244&gt;=100,"&gt;&gt;100",E244/D244*100),"-")</f>
        <v>217.22147731593591</v>
      </c>
    </row>
    <row r="245" spans="1:6" ht="12.75" customHeight="1" x14ac:dyDescent="0.2">
      <c r="A245" s="53" t="s">
        <v>533</v>
      </c>
      <c r="B245" s="85" t="s">
        <v>534</v>
      </c>
      <c r="C245" s="50" t="s">
        <v>533</v>
      </c>
      <c r="D245" s="242">
        <v>2498.4499999999998</v>
      </c>
      <c r="E245" s="242">
        <v>5427.17</v>
      </c>
      <c r="F245" s="52">
        <f t="shared" si="61"/>
        <v>217.22147731593591</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57096.71</v>
      </c>
      <c r="E247" s="51">
        <f t="shared" si="62"/>
        <v>54351.82</v>
      </c>
      <c r="F247" s="52">
        <f t="shared" si="61"/>
        <v>95.192560131748394</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57096.71</v>
      </c>
      <c r="E250" s="242">
        <v>54351.82</v>
      </c>
      <c r="F250" s="52">
        <f t="shared" si="61"/>
        <v>95.192560131748394</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410110.66</v>
      </c>
      <c r="E263" s="51">
        <f t="shared" si="68"/>
        <v>259451.6</v>
      </c>
      <c r="F263" s="52">
        <f t="shared" ref="F263:F267" si="69">IF(D263&lt;&gt;0,IF(E263/D263&gt;=100,"&gt;&gt;100",E263/D263*100),"-")</f>
        <v>63.263802994050444</v>
      </c>
    </row>
    <row r="264" spans="1:6" ht="12.75" customHeight="1" x14ac:dyDescent="0.2">
      <c r="A264" s="53">
        <v>381</v>
      </c>
      <c r="B264" s="85" t="s">
        <v>567</v>
      </c>
      <c r="C264" s="50" t="s">
        <v>568</v>
      </c>
      <c r="D264" s="51">
        <f t="shared" ref="D264:E264" si="70">SUM(D265:D267)</f>
        <v>410110.66</v>
      </c>
      <c r="E264" s="51">
        <f t="shared" si="70"/>
        <v>259451.6</v>
      </c>
      <c r="F264" s="52">
        <f t="shared" si="69"/>
        <v>63.263802994050444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1392.63</v>
      </c>
      <c r="F266" s="52" t="str">
        <f t="shared" si="69"/>
        <v>-</v>
      </c>
    </row>
    <row r="267" spans="1:6" ht="12.75" customHeight="1" x14ac:dyDescent="0.2">
      <c r="A267" s="53" t="s">
        <v>573</v>
      </c>
      <c r="B267" s="85" t="s">
        <v>574</v>
      </c>
      <c r="C267" s="50" t="s">
        <v>573</v>
      </c>
      <c r="D267" s="242">
        <v>410110.66</v>
      </c>
      <c r="E267" s="242">
        <v>258058.97</v>
      </c>
      <c r="F267" s="52">
        <f t="shared" si="69"/>
        <v>62.924228792297185</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2045151.0699999998</v>
      </c>
      <c r="E289" s="51">
        <f t="shared" si="79"/>
        <v>2424596.4600000004</v>
      </c>
      <c r="F289" s="52">
        <f t="shared" si="76"/>
        <v>118.55341620313655</v>
      </c>
    </row>
    <row r="290" spans="1:6" ht="12.75" customHeight="1" x14ac:dyDescent="0.2">
      <c r="A290" s="53" t="s">
        <v>608</v>
      </c>
      <c r="B290" s="85" t="s">
        <v>619</v>
      </c>
      <c r="C290" s="50" t="s">
        <v>620</v>
      </c>
      <c r="D290" s="51">
        <f>IF(D6&gt;=D289,D6-D289,0)</f>
        <v>1874959.7800000007</v>
      </c>
      <c r="E290" s="51">
        <f>IF(E6&gt;=E289,E6-E289,0)</f>
        <v>1102771.129999999</v>
      </c>
      <c r="F290" s="52">
        <f t="shared" si="76"/>
        <v>58.815721903111893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302846.49</v>
      </c>
      <c r="E292" s="242">
        <v>0</v>
      </c>
      <c r="F292" s="52">
        <f t="shared" si="76"/>
        <v>0</v>
      </c>
    </row>
    <row r="293" spans="1:6" ht="12.75" customHeight="1" x14ac:dyDescent="0.2">
      <c r="A293" s="53">
        <v>92221</v>
      </c>
      <c r="B293" s="85" t="s">
        <v>625</v>
      </c>
      <c r="C293" s="50" t="s">
        <v>626</v>
      </c>
      <c r="D293" s="242">
        <v>0</v>
      </c>
      <c r="E293" s="242">
        <v>2049.8200000000002</v>
      </c>
      <c r="F293" s="52" t="str">
        <f t="shared" si="76"/>
        <v>-</v>
      </c>
    </row>
    <row r="294" spans="1:6" ht="12.75" customHeight="1" x14ac:dyDescent="0.2">
      <c r="A294" s="53">
        <v>96</v>
      </c>
      <c r="B294" s="85" t="s">
        <v>627</v>
      </c>
      <c r="C294" s="50" t="s">
        <v>628</v>
      </c>
      <c r="D294" s="242">
        <v>79.849999999999994</v>
      </c>
      <c r="E294" s="242">
        <v>10831.32</v>
      </c>
      <c r="F294" s="52" t="str">
        <f t="shared" si="76"/>
        <v>&gt;&gt;100</v>
      </c>
    </row>
    <row r="295" spans="1:6" ht="24" x14ac:dyDescent="0.2">
      <c r="A295" s="53">
        <v>9661</v>
      </c>
      <c r="B295" s="85" t="s">
        <v>629</v>
      </c>
      <c r="C295" s="50" t="s">
        <v>630</v>
      </c>
      <c r="D295" s="242">
        <v>79.849999999999994</v>
      </c>
      <c r="E295" s="242">
        <v>10831.32</v>
      </c>
      <c r="F295" s="52" t="str">
        <f t="shared" si="76"/>
        <v>&gt;&gt;100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2179856.09</v>
      </c>
      <c r="E350" s="51">
        <f t="shared" si="95"/>
        <v>1963285.75</v>
      </c>
      <c r="F350" s="52">
        <f t="shared" si="81"/>
        <v>90.06492488226597</v>
      </c>
    </row>
    <row r="351" spans="1:6" ht="12.75" customHeight="1" x14ac:dyDescent="0.2">
      <c r="A351" s="53">
        <v>41</v>
      </c>
      <c r="B351" s="85" t="s">
        <v>740</v>
      </c>
      <c r="C351" s="50" t="s">
        <v>741</v>
      </c>
      <c r="D351" s="51">
        <f t="shared" ref="D351:E351" si="96">D352+D356</f>
        <v>68887.12</v>
      </c>
      <c r="E351" s="51">
        <f t="shared" si="96"/>
        <v>195</v>
      </c>
      <c r="F351" s="52">
        <f t="shared" si="81"/>
        <v>0.28307178468195504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68887.12</v>
      </c>
      <c r="E356" s="51">
        <f t="shared" si="98"/>
        <v>195</v>
      </c>
      <c r="F356" s="52">
        <f t="shared" si="81"/>
        <v>0.28307178468195504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68887.12</v>
      </c>
      <c r="E359" s="242">
        <v>195</v>
      </c>
      <c r="F359" s="52">
        <f t="shared" si="81"/>
        <v>0.28307178468195504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2220.94</v>
      </c>
      <c r="E363" s="51">
        <f t="shared" si="99"/>
        <v>1963090.75</v>
      </c>
      <c r="F363" s="52" t="str">
        <f t="shared" si="81"/>
        <v>&gt;&gt;100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1027.31</v>
      </c>
      <c r="E369" s="51">
        <f t="shared" si="101"/>
        <v>1961854.18</v>
      </c>
      <c r="F369" s="52" t="str">
        <f t="shared" si="81"/>
        <v>&gt;&gt;100</v>
      </c>
    </row>
    <row r="370" spans="1:6" ht="12.75" customHeight="1" x14ac:dyDescent="0.2">
      <c r="A370" s="53">
        <v>4221</v>
      </c>
      <c r="B370" s="85" t="s">
        <v>674</v>
      </c>
      <c r="C370" s="50" t="s">
        <v>766</v>
      </c>
      <c r="D370" s="242">
        <v>894.72</v>
      </c>
      <c r="E370" s="242">
        <f>1525.8+139415.81+71362.56</f>
        <v>212304.16999999998</v>
      </c>
      <c r="F370" s="52" t="str">
        <f t="shared" si="81"/>
        <v>&gt;&gt;100</v>
      </c>
    </row>
    <row r="371" spans="1:6" ht="12.75" customHeight="1" x14ac:dyDescent="0.2">
      <c r="A371" s="53">
        <v>4222</v>
      </c>
      <c r="B371" s="85" t="s">
        <v>767</v>
      </c>
      <c r="C371" s="50" t="s">
        <v>768</v>
      </c>
      <c r="D371" s="242">
        <v>132.59</v>
      </c>
      <c r="E371" s="242"/>
      <c r="F371" s="52">
        <f t="shared" si="81"/>
        <v>0</v>
      </c>
    </row>
    <row r="372" spans="1:6" ht="12.75" customHeight="1" x14ac:dyDescent="0.2">
      <c r="A372" s="53">
        <v>4223</v>
      </c>
      <c r="B372" s="85" t="s">
        <v>678</v>
      </c>
      <c r="C372" s="50" t="s">
        <v>769</v>
      </c>
      <c r="D372" s="242">
        <v>0</v>
      </c>
      <c r="E372" s="242">
        <f>457.53+4806.01</f>
        <v>5263.54</v>
      </c>
      <c r="F372" s="52" t="str">
        <f t="shared" si="81"/>
        <v>-</v>
      </c>
    </row>
    <row r="373" spans="1:6" ht="12.75" customHeight="1" x14ac:dyDescent="0.2">
      <c r="A373" s="53">
        <v>4224</v>
      </c>
      <c r="B373" s="85" t="s">
        <v>680</v>
      </c>
      <c r="C373" s="50" t="s">
        <v>770</v>
      </c>
      <c r="D373" s="242">
        <v>0</v>
      </c>
      <c r="E373" s="242">
        <f>1633477.31</f>
        <v>1633477.31</v>
      </c>
      <c r="F373" s="52" t="str">
        <f t="shared" si="81"/>
        <v>-</v>
      </c>
    </row>
    <row r="374" spans="1:6" ht="12.75" customHeight="1" x14ac:dyDescent="0.2">
      <c r="A374" s="53">
        <v>4225</v>
      </c>
      <c r="B374" s="85" t="s">
        <v>682</v>
      </c>
      <c r="C374" s="50" t="s">
        <v>771</v>
      </c>
      <c r="D374" s="242">
        <v>0</v>
      </c>
      <c r="E374" s="242">
        <v>21229.23</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89579.93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1193.6300000000001</v>
      </c>
      <c r="E383" s="51">
        <f t="shared" si="103"/>
        <v>1236.57</v>
      </c>
      <c r="F383" s="52">
        <f t="shared" si="81"/>
        <v>103.59742968926717</v>
      </c>
    </row>
    <row r="384" spans="1:6" ht="12.75" customHeight="1" x14ac:dyDescent="0.2">
      <c r="A384" s="53">
        <v>4241</v>
      </c>
      <c r="B384" s="85" t="s">
        <v>783</v>
      </c>
      <c r="C384" s="50" t="s">
        <v>784</v>
      </c>
      <c r="D384" s="242">
        <v>1193.6300000000001</v>
      </c>
      <c r="E384" s="242">
        <v>1236.57</v>
      </c>
      <c r="F384" s="52">
        <f t="shared" si="81"/>
        <v>103.59742968926717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2108748.0299999998</v>
      </c>
      <c r="E402" s="51">
        <f t="shared" si="109"/>
        <v>0</v>
      </c>
      <c r="F402" s="52">
        <f t="shared" si="81"/>
        <v>0</v>
      </c>
    </row>
    <row r="403" spans="1:6" ht="12.75" customHeight="1" x14ac:dyDescent="0.2">
      <c r="A403" s="53">
        <v>451</v>
      </c>
      <c r="B403" s="85" t="s">
        <v>811</v>
      </c>
      <c r="C403" s="50" t="s">
        <v>812</v>
      </c>
      <c r="D403" s="242">
        <v>2108748.0299999998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2179856.09</v>
      </c>
      <c r="E408" s="51">
        <f t="shared" si="111"/>
        <v>1963285.75</v>
      </c>
      <c r="F408" s="52">
        <f t="shared" si="81"/>
        <v>90.06492488226597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3920110.8500000006</v>
      </c>
      <c r="E412" s="51">
        <f>E6+E298</f>
        <v>3527367.5899999994</v>
      </c>
      <c r="F412" s="52">
        <f t="shared" si="81"/>
        <v>89.981322594487324</v>
      </c>
    </row>
    <row r="413" spans="1:6" ht="12.75" customHeight="1" x14ac:dyDescent="0.2">
      <c r="A413" s="53" t="s">
        <v>608</v>
      </c>
      <c r="B413" s="85" t="s">
        <v>831</v>
      </c>
      <c r="C413" s="50" t="s">
        <v>832</v>
      </c>
      <c r="D413" s="51">
        <f t="shared" ref="D413:E413" si="112">D289+D350</f>
        <v>4225007.16</v>
      </c>
      <c r="E413" s="51">
        <f t="shared" si="112"/>
        <v>4387882.2100000009</v>
      </c>
      <c r="F413" s="52">
        <f t="shared" si="81"/>
        <v>103.85502423621931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304896.30999999959</v>
      </c>
      <c r="E415" s="51">
        <f t="shared" si="114"/>
        <v>860514.62000000151</v>
      </c>
      <c r="F415" s="52">
        <f t="shared" si="81"/>
        <v>282.23189057289761</v>
      </c>
    </row>
    <row r="416" spans="1:6" ht="12.75" customHeight="1" x14ac:dyDescent="0.2">
      <c r="A416" s="60" t="s">
        <v>837</v>
      </c>
      <c r="B416" s="232" t="s">
        <v>838</v>
      </c>
      <c r="C416" s="61" t="s">
        <v>839</v>
      </c>
      <c r="D416" s="51">
        <f t="shared" ref="D416:E416" si="115">IF(D292-D293+D409-D410&gt;=0,D292-D293+D409-D410,0)</f>
        <v>302846.49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2049.8200000000002</v>
      </c>
      <c r="F417" s="52" t="str">
        <f t="shared" si="81"/>
        <v>-</v>
      </c>
    </row>
    <row r="418" spans="1:6" ht="12.75" customHeight="1" x14ac:dyDescent="0.2">
      <c r="A418" s="55" t="s">
        <v>842</v>
      </c>
      <c r="B418" s="233" t="s">
        <v>843</v>
      </c>
      <c r="C418" s="56" t="s">
        <v>844</v>
      </c>
      <c r="D418" s="62">
        <f t="shared" ref="D418:E418" si="117">D294+D411</f>
        <v>79.849999999999994</v>
      </c>
      <c r="E418" s="62">
        <f t="shared" si="117"/>
        <v>10831.32</v>
      </c>
      <c r="F418" s="57" t="str">
        <f t="shared" si="81"/>
        <v>&gt;&gt;100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1634992.86</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1634992.86</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1459950.8900000001</v>
      </c>
      <c r="F495" s="52" t="str">
        <f t="shared" si="119"/>
        <v>-</v>
      </c>
    </row>
    <row r="496" spans="1:6" ht="12.75" customHeight="1" x14ac:dyDescent="0.2">
      <c r="A496" s="53">
        <v>8443</v>
      </c>
      <c r="B496" s="85" t="s">
        <v>998</v>
      </c>
      <c r="C496" s="50" t="s">
        <v>999</v>
      </c>
      <c r="D496" s="242">
        <v>0</v>
      </c>
      <c r="E496" s="242">
        <f>1634992.86-175041.97</f>
        <v>1459950.8900000001</v>
      </c>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175041.97</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v>175041.97</v>
      </c>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1634992.86</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3920110.8500000006</v>
      </c>
      <c r="E639" s="51">
        <f t="shared" si="180"/>
        <v>5162360.4499999993</v>
      </c>
      <c r="F639" s="52">
        <f t="shared" si="119"/>
        <v>131.68914470875225</v>
      </c>
    </row>
    <row r="640" spans="1:6" ht="12.75" customHeight="1" x14ac:dyDescent="0.2">
      <c r="A640" s="53" t="s">
        <v>608</v>
      </c>
      <c r="B640" s="85" t="s">
        <v>1277</v>
      </c>
      <c r="C640" s="50" t="s">
        <v>1278</v>
      </c>
      <c r="D640" s="51">
        <f t="shared" ref="D640:E640" si="181">D413+D528</f>
        <v>4225007.16</v>
      </c>
      <c r="E640" s="51">
        <f t="shared" si="181"/>
        <v>4387882.2100000009</v>
      </c>
      <c r="F640" s="52">
        <f t="shared" si="119"/>
        <v>103.85502423621931</v>
      </c>
    </row>
    <row r="641" spans="1:6" ht="12.75" customHeight="1" x14ac:dyDescent="0.2">
      <c r="A641" s="53" t="s">
        <v>608</v>
      </c>
      <c r="B641" s="85" t="s">
        <v>1279</v>
      </c>
      <c r="C641" s="50" t="s">
        <v>1280</v>
      </c>
      <c r="D641" s="51">
        <f t="shared" ref="D641:E641" si="182">IF(D639&gt;=D640,D639-D640,0)</f>
        <v>0</v>
      </c>
      <c r="E641" s="51">
        <f t="shared" si="182"/>
        <v>774478.23999999836</v>
      </c>
      <c r="F641" s="52" t="str">
        <f t="shared" si="119"/>
        <v>-</v>
      </c>
    </row>
    <row r="642" spans="1:6" ht="12.75" customHeight="1" x14ac:dyDescent="0.2">
      <c r="A642" s="53" t="s">
        <v>608</v>
      </c>
      <c r="B642" s="85" t="s">
        <v>1281</v>
      </c>
      <c r="C642" s="50" t="s">
        <v>1282</v>
      </c>
      <c r="D642" s="51">
        <f t="shared" ref="D642:E642" si="183">IF(D640&gt;=D639,D640-D639,0)</f>
        <v>304896.30999999959</v>
      </c>
      <c r="E642" s="51">
        <f t="shared" si="183"/>
        <v>0</v>
      </c>
      <c r="F642" s="52">
        <f t="shared" si="119"/>
        <v>0</v>
      </c>
    </row>
    <row r="643" spans="1:6" ht="24" x14ac:dyDescent="0.2">
      <c r="A643" s="60" t="s">
        <v>1283</v>
      </c>
      <c r="B643" s="85" t="s">
        <v>1284</v>
      </c>
      <c r="C643" s="61" t="s">
        <v>1283</v>
      </c>
      <c r="D643" s="51">
        <f t="shared" ref="D643:E643" si="184">IF(D416-D417+D637-D638&gt;=0,D416-D417+D637-D638,0)</f>
        <v>302846.49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2049.8200000000002</v>
      </c>
      <c r="F644" s="52" t="str">
        <f t="shared" si="119"/>
        <v>-</v>
      </c>
    </row>
    <row r="645" spans="1:6" ht="24" x14ac:dyDescent="0.2">
      <c r="A645" s="53" t="s">
        <v>608</v>
      </c>
      <c r="B645" s="85" t="s">
        <v>1287</v>
      </c>
      <c r="C645" s="50" t="s">
        <v>1288</v>
      </c>
      <c r="D645" s="51">
        <f t="shared" ref="D645:E645" si="186">IF(D641+D643-D642-D644&gt;=0,D641+D643-D642-D644,0)</f>
        <v>0</v>
      </c>
      <c r="E645" s="51">
        <f t="shared" si="186"/>
        <v>772428.41999999841</v>
      </c>
      <c r="F645" s="52" t="str">
        <f t="shared" si="119"/>
        <v>-</v>
      </c>
    </row>
    <row r="646" spans="1:6" ht="24" x14ac:dyDescent="0.2">
      <c r="A646" s="53" t="s">
        <v>608</v>
      </c>
      <c r="B646" s="85" t="s">
        <v>1289</v>
      </c>
      <c r="C646" s="50" t="s">
        <v>1290</v>
      </c>
      <c r="D646" s="51">
        <f t="shared" ref="D646:E646" si="187">IF(D642+D644-D641-D643&gt;=0,D642+D644-D641-D643,0)</f>
        <v>2049.8199999995995</v>
      </c>
      <c r="E646" s="51">
        <f t="shared" si="187"/>
        <v>0</v>
      </c>
      <c r="F646" s="52">
        <f t="shared" si="119"/>
        <v>0</v>
      </c>
    </row>
    <row r="647" spans="1:6" ht="24" x14ac:dyDescent="0.2">
      <c r="A647" s="55" t="s">
        <v>1291</v>
      </c>
      <c r="B647" s="233" t="s">
        <v>1292</v>
      </c>
      <c r="C647" s="56" t="s">
        <v>1291</v>
      </c>
      <c r="D647" s="243">
        <v>94978.92</v>
      </c>
      <c r="E647" s="243">
        <v>123107.96</v>
      </c>
      <c r="F647" s="57">
        <f t="shared" si="119"/>
        <v>129.61608744340325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453761.29</v>
      </c>
      <c r="E649" s="242">
        <f>432695.75-237525.32</f>
        <v>195170.43</v>
      </c>
      <c r="F649" s="52">
        <f t="shared" ref="F649:F724" si="188">IF(D649&lt;&gt;0,IF(E649/D649&gt;=100,"&gt;&gt;100",E649/D649*100),"-")</f>
        <v>43.01169674477962</v>
      </c>
    </row>
    <row r="650" spans="1:6" ht="12.75" customHeight="1" x14ac:dyDescent="0.2">
      <c r="A650" s="53" t="s">
        <v>1296</v>
      </c>
      <c r="B650" s="85" t="s">
        <v>1297</v>
      </c>
      <c r="C650" s="50" t="s">
        <v>1296</v>
      </c>
      <c r="D650" s="242">
        <v>6151829.46</v>
      </c>
      <c r="E650" s="242">
        <v>6338647.0499999998</v>
      </c>
      <c r="F650" s="52">
        <f t="shared" si="188"/>
        <v>103.03678102936227</v>
      </c>
    </row>
    <row r="651" spans="1:6" ht="12.75" customHeight="1" x14ac:dyDescent="0.2">
      <c r="A651" s="53" t="s">
        <v>1298</v>
      </c>
      <c r="B651" s="85" t="s">
        <v>1299</v>
      </c>
      <c r="C651" s="50" t="s">
        <v>1298</v>
      </c>
      <c r="D651" s="242">
        <v>6410420.3099999996</v>
      </c>
      <c r="E651" s="242">
        <v>5720244.9199999999</v>
      </c>
      <c r="F651" s="52">
        <f t="shared" si="188"/>
        <v>89.233539196745753</v>
      </c>
    </row>
    <row r="652" spans="1:6" ht="24" x14ac:dyDescent="0.2">
      <c r="A652" s="53">
        <v>11</v>
      </c>
      <c r="B652" s="85" t="s">
        <v>1300</v>
      </c>
      <c r="C652" s="50" t="s">
        <v>1301</v>
      </c>
      <c r="D652" s="51">
        <f t="shared" ref="D652:E652" si="189">+D649+D650-D651</f>
        <v>195170.44000000041</v>
      </c>
      <c r="E652" s="51">
        <f t="shared" si="189"/>
        <v>813572.55999999959</v>
      </c>
      <c r="F652" s="52">
        <f t="shared" si="188"/>
        <v>416.85234710748097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76</v>
      </c>
      <c r="E654" s="262">
        <v>72</v>
      </c>
      <c r="F654" s="52">
        <f t="shared" si="188"/>
        <v>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54</v>
      </c>
      <c r="F656" s="52">
        <f t="shared" si="188"/>
        <v>103.84615384615385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1170864.53</v>
      </c>
      <c r="E675" s="242">
        <f>1221848.69+1700</f>
        <v>1223548.69</v>
      </c>
      <c r="F675" s="52">
        <f t="shared" si="188"/>
        <v>104.49959484211209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1659.04</v>
      </c>
      <c r="E677" s="242">
        <v>598</v>
      </c>
      <c r="F677" s="52">
        <f t="shared" si="188"/>
        <v>36.044941653004145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2455258.33</v>
      </c>
      <c r="E694" s="242">
        <v>1218990.1100000001</v>
      </c>
      <c r="F694" s="52">
        <f t="shared" si="188"/>
        <v>49.648140690759824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765639.93</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3548.67</v>
      </c>
      <c r="E717" s="242">
        <v>1445.34</v>
      </c>
      <c r="F717" s="52">
        <f t="shared" si="188"/>
        <v>40.729061873885144</v>
      </c>
    </row>
    <row r="718" spans="1:6" ht="12.75" customHeight="1" x14ac:dyDescent="0.2">
      <c r="A718" s="53">
        <v>32121</v>
      </c>
      <c r="B718" s="85" t="s">
        <v>1415</v>
      </c>
      <c r="C718" s="50" t="s">
        <v>1416</v>
      </c>
      <c r="D718" s="242">
        <v>25844.06</v>
      </c>
      <c r="E718" s="242">
        <v>25197.46</v>
      </c>
      <c r="F718" s="52">
        <f t="shared" si="188"/>
        <v>97.49807112349994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1244.28</v>
      </c>
      <c r="E720" s="242">
        <v>3400.91</v>
      </c>
      <c r="F720" s="52">
        <f t="shared" si="188"/>
        <v>273.32352846626162</v>
      </c>
    </row>
    <row r="721" spans="1:6" ht="12.75" customHeight="1" x14ac:dyDescent="0.2">
      <c r="A721" s="53" t="s">
        <v>1421</v>
      </c>
      <c r="B721" s="85" t="s">
        <v>1422</v>
      </c>
      <c r="C721" s="50" t="s">
        <v>1421</v>
      </c>
      <c r="D721" s="242">
        <v>260.62</v>
      </c>
      <c r="E721" s="242"/>
      <c r="F721" s="52">
        <f t="shared" si="188"/>
        <v>0</v>
      </c>
    </row>
    <row r="722" spans="1:6" ht="12.75" customHeight="1" x14ac:dyDescent="0.2">
      <c r="A722" s="53" t="s">
        <v>1423</v>
      </c>
      <c r="B722" s="85" t="s">
        <v>1424</v>
      </c>
      <c r="C722" s="50" t="s">
        <v>1423</v>
      </c>
      <c r="D722" s="242">
        <v>8153.54</v>
      </c>
      <c r="E722" s="242">
        <v>5281.12</v>
      </c>
      <c r="F722" s="52">
        <f t="shared" si="188"/>
        <v>64.770884793598853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1000.73</v>
      </c>
      <c r="E726" s="242">
        <v>2646.13</v>
      </c>
      <c r="F726" s="52">
        <f t="shared" si="190"/>
        <v>264.41997341940385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3749.94</v>
      </c>
      <c r="E742" s="242">
        <f>380.86+6215.35</f>
        <v>6596.21</v>
      </c>
      <c r="F742" s="52">
        <f t="shared" si="190"/>
        <v>175.90174776129751</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2498.4499999999998</v>
      </c>
      <c r="E791" s="242">
        <v>5427.17</v>
      </c>
      <c r="F791" s="52">
        <f t="shared" si="190"/>
        <v>217.22147731593591</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v>1459950.89</v>
      </c>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v>175041.97</v>
      </c>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4920945.0600000005</v>
      </c>
      <c r="E6" s="229">
        <f t="shared" si="0"/>
        <v>7327901.6400000015</v>
      </c>
      <c r="F6" s="230">
        <f t="shared" ref="F6:F260" si="1">IF(D6&gt;0,IF(E6/D6&gt;=100,"&gt;&gt;100",E6/D6*100),"-")</f>
        <v>148.9124863344847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4626804.87</v>
      </c>
      <c r="E7" s="104">
        <f t="shared" si="2"/>
        <v>6368556.7800000012</v>
      </c>
      <c r="F7" s="93">
        <f t="shared" si="1"/>
        <v>137.64481016464393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1923026.4700000002</v>
      </c>
      <c r="E12" s="104">
        <f t="shared" si="3"/>
        <v>6362036.7700000014</v>
      </c>
      <c r="F12" s="93">
        <f t="shared" si="1"/>
        <v>330.83459168401362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1738478.9600000002</v>
      </c>
      <c r="E13" s="104">
        <f t="shared" si="4"/>
        <v>4311270.2200000007</v>
      </c>
      <c r="F13" s="93">
        <f t="shared" si="1"/>
        <v>247.99093455810359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2139250.12</v>
      </c>
      <c r="E15" s="247">
        <v>4768913.57</v>
      </c>
      <c r="F15" s="93">
        <f t="shared" si="1"/>
        <v>222.92454376489647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400771.16</v>
      </c>
      <c r="E18" s="247">
        <v>457643.35</v>
      </c>
      <c r="F18" s="93">
        <f t="shared" si="1"/>
        <v>114.19068927015607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75830.609999999986</v>
      </c>
      <c r="E19" s="104">
        <f t="shared" si="5"/>
        <v>1957620.82</v>
      </c>
      <c r="F19" s="93">
        <f t="shared" si="1"/>
        <v>2581.5707139900373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222121.05</v>
      </c>
      <c r="E20" s="247">
        <v>430365.95</v>
      </c>
      <c r="F20" s="93">
        <f t="shared" si="1"/>
        <v>193.75288834624186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4170.6099999999997</v>
      </c>
      <c r="E21" s="247">
        <v>3922.89</v>
      </c>
      <c r="F21" s="93">
        <f t="shared" si="1"/>
        <v>94.060341293000306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113552.74</v>
      </c>
      <c r="E22" s="247">
        <v>176938.8</v>
      </c>
      <c r="F22" s="93">
        <f t="shared" si="1"/>
        <v>155.82081066471844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33129.370000000003</v>
      </c>
      <c r="E23" s="247">
        <v>1655584.43</v>
      </c>
      <c r="F23" s="93">
        <f t="shared" si="1"/>
        <v>4997.3314614796473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5156.96</v>
      </c>
      <c r="E24" s="247">
        <v>25897.02</v>
      </c>
      <c r="F24" s="93">
        <f t="shared" si="1"/>
        <v>502.1760882380317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4872.63</v>
      </c>
      <c r="E25" s="247">
        <v>4872.62</v>
      </c>
      <c r="F25" s="93">
        <f t="shared" si="1"/>
        <v>99.999794772022497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106264.65</v>
      </c>
      <c r="E26" s="247">
        <v>176189.33</v>
      </c>
      <c r="F26" s="93">
        <f t="shared" si="1"/>
        <v>165.80239054097481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413437.4</v>
      </c>
      <c r="E28" s="247">
        <v>516150.22</v>
      </c>
      <c r="F28" s="93">
        <f t="shared" si="1"/>
        <v>124.84362082385385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52480.63</v>
      </c>
      <c r="E35" s="104">
        <f t="shared" si="7"/>
        <v>53948.439999999995</v>
      </c>
      <c r="F35" s="93">
        <f t="shared" si="1"/>
        <v>102.79686047976178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52148.82</v>
      </c>
      <c r="E36" s="247">
        <v>53616.63</v>
      </c>
      <c r="F36" s="93">
        <f t="shared" si="1"/>
        <v>102.81465620890367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331.81</v>
      </c>
      <c r="E37" s="247">
        <v>331.81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56236.270000000004</v>
      </c>
      <c r="E45" s="104">
        <f t="shared" si="9"/>
        <v>39197.290000000008</v>
      </c>
      <c r="F45" s="93">
        <f t="shared" si="1"/>
        <v>69.70108437134968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68887.12</v>
      </c>
      <c r="E47" s="247">
        <v>69082.14</v>
      </c>
      <c r="F47" s="93">
        <f t="shared" si="1"/>
        <v>100.28310081768552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265.49</v>
      </c>
      <c r="E48" s="247">
        <v>265.49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12916.34</v>
      </c>
      <c r="E50" s="247">
        <v>30150.34</v>
      </c>
      <c r="F50" s="93">
        <f t="shared" si="1"/>
        <v>233.42789056342585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7246.75</v>
      </c>
      <c r="E54" s="247">
        <v>8350.9500000000007</v>
      </c>
      <c r="F54" s="93">
        <f t="shared" si="1"/>
        <v>115.23717528547282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7246.75</v>
      </c>
      <c r="E55" s="247">
        <v>8350.9500000000007</v>
      </c>
      <c r="F55" s="93">
        <f t="shared" si="1"/>
        <v>115.23717528547282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2703778.4</v>
      </c>
      <c r="E56" s="104">
        <f t="shared" si="11"/>
        <v>6520.01</v>
      </c>
      <c r="F56" s="93">
        <f t="shared" si="1"/>
        <v>0.24114439260258907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2703778.4</v>
      </c>
      <c r="E57" s="247">
        <v>6520.01</v>
      </c>
      <c r="F57" s="93">
        <f t="shared" si="1"/>
        <v>0.24114439260258907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294140.19</v>
      </c>
      <c r="E68" s="104">
        <f t="shared" si="13"/>
        <v>959344.86</v>
      </c>
      <c r="F68" s="93">
        <f t="shared" si="1"/>
        <v>326.15225413432961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195170.44</v>
      </c>
      <c r="E69" s="104">
        <f t="shared" si="14"/>
        <v>813572.56</v>
      </c>
      <c r="F69" s="93">
        <f t="shared" si="1"/>
        <v>416.85234710748205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195170.44</v>
      </c>
      <c r="E70" s="104">
        <f t="shared" si="15"/>
        <v>813572.56</v>
      </c>
      <c r="F70" s="93">
        <f t="shared" si="1"/>
        <v>416.85234710748205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195170.44</v>
      </c>
      <c r="E72" s="247">
        <v>813572.56</v>
      </c>
      <c r="F72" s="93">
        <f t="shared" si="1"/>
        <v>416.85234710748205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3950.79</v>
      </c>
      <c r="E78" s="104">
        <f>E79+SUM(E82:E84)-E85+E86</f>
        <v>11833.02</v>
      </c>
      <c r="F78" s="93">
        <f t="shared" si="1"/>
        <v>299.51022453737102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39.049999999999997</v>
      </c>
      <c r="E83" s="247">
        <v>39.049999999999997</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2302.81</v>
      </c>
      <c r="E84" s="247">
        <v>2302.81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1608.93</v>
      </c>
      <c r="E86" s="247">
        <v>9491.16</v>
      </c>
      <c r="F86" s="93">
        <f t="shared" si="1"/>
        <v>589.9050922041356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40.04</v>
      </c>
      <c r="E146" s="104">
        <f t="shared" si="26"/>
        <v>10831.32</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40.04</v>
      </c>
      <c r="E160" s="247">
        <v>10831.32</v>
      </c>
      <c r="F160" s="93" t="str">
        <f t="shared" si="1"/>
        <v>&gt;&gt;100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94978.92</v>
      </c>
      <c r="E170" s="104">
        <f t="shared" si="29"/>
        <v>123107.96</v>
      </c>
      <c r="F170" s="93">
        <f t="shared" si="1"/>
        <v>129.61608744340325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94978.92</v>
      </c>
      <c r="E173" s="247">
        <v>123107.96</v>
      </c>
      <c r="F173" s="93">
        <f t="shared" si="1"/>
        <v>129.61608744340325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4920945.0599999996</v>
      </c>
      <c r="E175" s="104">
        <f t="shared" si="30"/>
        <v>7327901.6399999997</v>
      </c>
      <c r="F175" s="93">
        <f t="shared" si="1"/>
        <v>148.9124863344847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296110.16000000003</v>
      </c>
      <c r="E176" s="104">
        <f t="shared" si="31"/>
        <v>176085.12</v>
      </c>
      <c r="F176" s="93">
        <f t="shared" si="1"/>
        <v>59.466085189376805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140719.34</v>
      </c>
      <c r="E177" s="104">
        <f t="shared" si="32"/>
        <v>175263.02000000002</v>
      </c>
      <c r="F177" s="93">
        <f t="shared" si="1"/>
        <v>124.54792639021758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91112.3</v>
      </c>
      <c r="E178" s="247">
        <v>109753.01</v>
      </c>
      <c r="F178" s="93">
        <f t="shared" si="1"/>
        <v>120.45904888802059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25747.33</v>
      </c>
      <c r="E179" s="247">
        <v>17792.88</v>
      </c>
      <c r="F179" s="93">
        <f t="shared" si="1"/>
        <v>69.105728632832992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997.23</v>
      </c>
      <c r="E180" s="104">
        <f t="shared" si="33"/>
        <v>4872.7400000000007</v>
      </c>
      <c r="F180" s="93">
        <f t="shared" si="1"/>
        <v>488.62749816993079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798.29</v>
      </c>
      <c r="E182" s="247">
        <v>4715.8500000000004</v>
      </c>
      <c r="F182" s="93">
        <f t="shared" si="1"/>
        <v>590.74396522566997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198.94</v>
      </c>
      <c r="E183" s="247">
        <v>156.88999999999999</v>
      </c>
      <c r="F183" s="93">
        <f t="shared" si="1"/>
        <v>78.862973760932945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22862.48</v>
      </c>
      <c r="E188" s="247">
        <v>42844.39</v>
      </c>
      <c r="F188" s="93">
        <f t="shared" si="1"/>
        <v>187.4004482453347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155177.81</v>
      </c>
      <c r="E206" s="104">
        <f t="shared" si="37"/>
        <v>720.5</v>
      </c>
      <c r="F206" s="93">
        <f t="shared" si="1"/>
        <v>0.46430607572049126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155177.81</v>
      </c>
      <c r="E207" s="104">
        <f t="shared" si="38"/>
        <v>720.5</v>
      </c>
      <c r="F207" s="93">
        <f t="shared" si="1"/>
        <v>0.46430607572049126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155177.81</v>
      </c>
      <c r="E212" s="247">
        <v>720.5</v>
      </c>
      <c r="F212" s="93">
        <f t="shared" si="1"/>
        <v>0.46430607572049126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213.01</v>
      </c>
      <c r="E234" s="104">
        <f t="shared" si="40"/>
        <v>101.58</v>
      </c>
      <c r="F234" s="93">
        <f t="shared" si="1"/>
        <v>47.687901976433032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8.5299999999999994</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204.48</v>
      </c>
      <c r="E236" s="247">
        <v>101.58</v>
      </c>
      <c r="F236" s="93">
        <f t="shared" si="1"/>
        <v>49.67723004694836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4624834.8999999994</v>
      </c>
      <c r="E237" s="104">
        <f t="shared" si="41"/>
        <v>7151816.5199999996</v>
      </c>
      <c r="F237" s="93">
        <f t="shared" si="1"/>
        <v>154.63939091101392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4626804.87</v>
      </c>
      <c r="E238" s="104">
        <f t="shared" si="42"/>
        <v>6368556.7799999993</v>
      </c>
      <c r="F238" s="93">
        <f t="shared" si="1"/>
        <v>137.6448101646439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4626804.87</v>
      </c>
      <c r="E239" s="104">
        <f t="shared" si="43"/>
        <v>6368556.7799999993</v>
      </c>
      <c r="F239" s="93">
        <f t="shared" si="1"/>
        <v>137.6448101646439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4625478.6500000004</v>
      </c>
      <c r="E240" s="247">
        <v>4548265.13</v>
      </c>
      <c r="F240" s="93">
        <f t="shared" si="1"/>
        <v>98.33069124640754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1326.22</v>
      </c>
      <c r="E241" s="247">
        <f>1820291.65</f>
        <v>1820291.65</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-2049.820000000007</v>
      </c>
      <c r="E245" s="104">
        <f t="shared" si="45"/>
        <v>772428.42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430563.1</v>
      </c>
      <c r="E246" s="104">
        <f t="shared" si="46"/>
        <v>773747.11</v>
      </c>
      <c r="F246" s="93">
        <f t="shared" si="1"/>
        <v>179.70585728317175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430563.1</v>
      </c>
      <c r="E247" s="247">
        <v>62521.79</v>
      </c>
      <c r="F247" s="93">
        <f t="shared" si="1"/>
        <v>14.520935491220685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711225.32</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432612.92</v>
      </c>
      <c r="E250" s="104">
        <f t="shared" si="47"/>
        <v>1318.69</v>
      </c>
      <c r="F250" s="93">
        <f t="shared" si="1"/>
        <v>0.30481983755824954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432612.92</v>
      </c>
      <c r="E252" s="247">
        <v>1318.69</v>
      </c>
      <c r="F252" s="93">
        <f t="shared" si="1"/>
        <v>0.30481983755824954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79.849999999999994</v>
      </c>
      <c r="E255" s="247">
        <v>10831.32</v>
      </c>
      <c r="F255" s="93" t="str">
        <f t="shared" si="1"/>
        <v>&gt;&gt;100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8337.59</v>
      </c>
      <c r="E259" s="104">
        <f t="shared" si="49"/>
        <v>48428.24</v>
      </c>
      <c r="F259" s="93">
        <f t="shared" si="1"/>
        <v>580.84218581148741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8337.59</v>
      </c>
      <c r="E260" s="248">
        <v>48428.24</v>
      </c>
      <c r="F260" s="97">
        <f t="shared" si="1"/>
        <v>580.84218581148741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40.04</v>
      </c>
      <c r="E264" s="247">
        <v>10831.32</v>
      </c>
      <c r="F264" s="93" t="str">
        <f t="shared" si="50"/>
        <v>&gt;&gt;100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1608.93</v>
      </c>
      <c r="E268" s="247">
        <v>2391.37</v>
      </c>
      <c r="F268" s="93">
        <f t="shared" si="50"/>
        <v>148.63107779704524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7099.79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140719.34</v>
      </c>
      <c r="E288" s="247">
        <v>175263.02</v>
      </c>
      <c r="F288" s="93">
        <f t="shared" si="50"/>
        <v>124.54792639021757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155177.81</v>
      </c>
      <c r="E294" s="247">
        <v>720.5</v>
      </c>
      <c r="F294" s="93">
        <f t="shared" si="50"/>
        <v>0.46430607572049126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1352.1</v>
      </c>
      <c r="E302" s="247">
        <v>2391.38</v>
      </c>
      <c r="F302" s="93">
        <f t="shared" si="50"/>
        <v>176.86413726795359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4225007.16</v>
      </c>
      <c r="E114" s="81">
        <f t="shared" si="22"/>
        <v>4387882.21</v>
      </c>
      <c r="F114" s="63">
        <f t="shared" si="1"/>
        <v>103.85502423621928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17.43</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17.43</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4225007.16</v>
      </c>
      <c r="E118" s="81">
        <f t="shared" si="24"/>
        <v>4336753.54</v>
      </c>
      <c r="F118" s="63">
        <f t="shared" si="1"/>
        <v>102.64488025151654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4225007.16</v>
      </c>
      <c r="E120" s="249">
        <v>4336753.54</v>
      </c>
      <c r="F120" s="63">
        <f t="shared" si="1"/>
        <v>102.64488025151654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51111.24</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4225007.16</v>
      </c>
      <c r="E141" s="106">
        <f t="shared" si="28"/>
        <v>4387882.21</v>
      </c>
      <c r="F141" s="82">
        <f t="shared" si="1"/>
        <v>103.85502423621928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2293.29</v>
      </c>
      <c r="E5" s="107">
        <f t="shared" si="0"/>
        <v>165.11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2293.29</v>
      </c>
      <c r="E22" s="108">
        <f t="shared" si="3"/>
        <v>165.11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2293.29</v>
      </c>
      <c r="E23" s="108">
        <f t="shared" si="4"/>
        <v>165.11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2293.29</v>
      </c>
      <c r="E25" s="250">
        <v>165.11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295897.15000000002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4241207.8499999996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2077.2199999999998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2148844.88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1278024.8899999999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798094.22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10903.47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63899.52-2077.22</f>
        <v>61822.299999999996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1963285.75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127000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127000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4361121.46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1037.94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2115340.48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1259384.18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806048.68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7027.95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43917.61-1037.94</f>
        <v>42879.67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1963285.73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281457.31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281457.31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175983.54000000004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175983.54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175983.54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2024-01-31T13:21:40Z</cp:lastPrinted>
  <dcterms:created xsi:type="dcterms:W3CDTF">2022-04-01T05:14:30Z</dcterms:created>
  <dcterms:modified xsi:type="dcterms:W3CDTF">2024-01-31T13:22:43Z</dcterms:modified>
</cp:coreProperties>
</file>